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2.xml" ContentType="application/vnd.openxmlformats-officedocument.drawing+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climateregistry.sharepoint.com/Public/Climate Forward/Methodologies/Reduced Emissions from Megafires/Companion Documents/"/>
    </mc:Choice>
  </mc:AlternateContent>
  <xr:revisionPtr revIDLastSave="43" documentId="8_{BEECD1C9-712F-4DC6-B550-31AAD9272E31}" xr6:coauthVersionLast="47" xr6:coauthVersionMax="47" xr10:uidLastSave="{6CDA6364-937D-476F-B067-F50DE72E9ED7}"/>
  <bookViews>
    <workbookView xWindow="3000" yWindow="2130" windowWidth="23445" windowHeight="14310" xr2:uid="{EFA648DB-40BA-48EA-9759-95BC811C1F83}"/>
  </bookViews>
  <sheets>
    <sheet name="Introduction" sheetId="6" r:id="rId1"/>
    <sheet name="Inputs and Results" sheetId="5" r:id="rId2"/>
    <sheet name="PDR,i" sheetId="2" r:id="rId3"/>
    <sheet name="PTC,i LUT" sheetId="3" r:id="rId4"/>
    <sheet name="CTC,i LUT" sheetId="4" r:id="rId5"/>
  </sheets>
  <definedNames>
    <definedName name="aff_metric">#REF!</definedName>
    <definedName name="aff_mixed">#REF!</definedName>
    <definedName name="EF_DM">#REF!</definedName>
    <definedName name="EF_N2O">#REF!</definedName>
    <definedName name="EF_OC">#REF!</definedName>
    <definedName name="gwp_ch4">#REF!</definedName>
    <definedName name="gwp_n2o">#REF!</definedName>
    <definedName name="harv_metric">#REF!</definedName>
    <definedName name="harv_mixed">#REF!</definedName>
    <definedName name="LCC">#REF!</definedName>
    <definedName name="LS_categories">#REF!</definedName>
    <definedName name="MLRA_Pick">#REF!</definedName>
    <definedName name="Prior_LU">#REF!</definedName>
    <definedName name="ref_mixed">#REF!</definedName>
    <definedName name="Soil_Texture">#REF!</definedName>
    <definedName name="States">#REF!</definedName>
    <definedName name="temp_grazing">#REF!</definedName>
    <definedName name="Type">#REF!</definedName>
    <definedName name="Version">Introduction!$B$3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 i="2" l="1"/>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F78" i="2" s="1"/>
  <c r="E79" i="2"/>
  <c r="F79" i="2" s="1"/>
  <c r="E80" i="2"/>
  <c r="E81" i="2"/>
  <c r="F81" i="2" s="1"/>
  <c r="E82" i="2"/>
  <c r="E83" i="2"/>
  <c r="F83" i="2" s="1"/>
  <c r="E84" i="2"/>
  <c r="E85" i="2"/>
  <c r="E86" i="2"/>
  <c r="F86" i="2" s="1"/>
  <c r="E87" i="2"/>
  <c r="F87" i="2" s="1"/>
  <c r="E88" i="2"/>
  <c r="E89" i="2"/>
  <c r="F89" i="2" s="1"/>
  <c r="E90" i="2"/>
  <c r="F90" i="2" s="1"/>
  <c r="E91" i="2"/>
  <c r="F91" i="2" s="1"/>
  <c r="E92" i="2"/>
  <c r="E93" i="2"/>
  <c r="E94" i="2"/>
  <c r="F94" i="2" s="1"/>
  <c r="E95" i="2"/>
  <c r="F95" i="2" s="1"/>
  <c r="E96" i="2"/>
  <c r="E97" i="2"/>
  <c r="F97" i="2" s="1"/>
  <c r="E98" i="2"/>
  <c r="F98" i="2" s="1"/>
  <c r="E99" i="2"/>
  <c r="F99" i="2" s="1"/>
  <c r="E100" i="2"/>
  <c r="E101" i="2"/>
  <c r="E102" i="2"/>
  <c r="F102" i="2" s="1"/>
  <c r="E103" i="2"/>
  <c r="F103" i="2" s="1"/>
  <c r="E104" i="2"/>
  <c r="E105" i="2"/>
  <c r="F105" i="2" s="1"/>
  <c r="E106" i="2"/>
  <c r="F106" i="2" s="1"/>
  <c r="E107" i="2"/>
  <c r="E108" i="2"/>
  <c r="E109" i="2"/>
  <c r="E110" i="2"/>
  <c r="F110" i="2" s="1"/>
  <c r="F88" i="2"/>
  <c r="F96" i="2"/>
  <c r="F104" i="2"/>
  <c r="F107" i="2"/>
  <c r="F80" i="2"/>
  <c r="F82" i="2"/>
  <c r="F92" i="2"/>
  <c r="F100" i="2"/>
  <c r="F101" i="2"/>
  <c r="F76" i="2"/>
  <c r="F84" i="2"/>
  <c r="F108" i="2"/>
  <c r="F93" i="2"/>
  <c r="F77" i="2"/>
  <c r="F75" i="2"/>
  <c r="F85" i="2"/>
  <c r="F109" i="2"/>
  <c r="F74" i="2" l="1"/>
  <c r="F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C21" i="5" l="1"/>
  <c r="F36" i="2"/>
  <c r="F37" i="2"/>
  <c r="F38" i="2"/>
  <c r="F22" i="2"/>
  <c r="F23" i="2"/>
  <c r="F24" i="2"/>
  <c r="F25" i="2"/>
  <c r="F26" i="2"/>
  <c r="F27" i="2"/>
  <c r="F28" i="2"/>
  <c r="F29" i="2"/>
  <c r="F30" i="2"/>
  <c r="F31" i="2"/>
  <c r="F32" i="2"/>
  <c r="F33" i="2"/>
  <c r="F34" i="2"/>
  <c r="F35" i="2"/>
  <c r="F11" i="2"/>
  <c r="F12" i="2"/>
  <c r="F13" i="2"/>
  <c r="F14" i="2"/>
  <c r="F15" i="2"/>
  <c r="F16" i="2"/>
  <c r="F17" i="2"/>
  <c r="F18" i="2"/>
  <c r="F19" i="2"/>
  <c r="F20" i="2"/>
  <c r="F21" i="2"/>
  <c r="F4" i="2"/>
  <c r="F5" i="2"/>
  <c r="F6" i="2"/>
  <c r="F7" i="2"/>
  <c r="F8" i="2"/>
  <c r="F9" i="2"/>
  <c r="F10" i="2"/>
  <c r="F3" i="2"/>
  <c r="C68" i="5" l="1"/>
  <c r="C31" i="5" l="1"/>
  <c r="J54" i="5" l="1"/>
  <c r="I54" i="5"/>
  <c r="H54" i="5"/>
  <c r="G54" i="5"/>
  <c r="F54" i="5"/>
  <c r="E54" i="5"/>
  <c r="D54" i="5"/>
  <c r="C54" i="5"/>
  <c r="J52" i="5"/>
  <c r="I52" i="5"/>
  <c r="H52" i="5"/>
  <c r="G52" i="5"/>
  <c r="F52" i="5"/>
  <c r="E52" i="5"/>
  <c r="D52" i="5"/>
  <c r="C52" i="5"/>
  <c r="J50" i="5"/>
  <c r="I50" i="5"/>
  <c r="H50" i="5"/>
  <c r="G50" i="5"/>
  <c r="F50" i="5"/>
  <c r="E50" i="5"/>
  <c r="D50" i="5"/>
  <c r="C50" i="5"/>
  <c r="J48" i="5"/>
  <c r="I48" i="5"/>
  <c r="H48" i="5"/>
  <c r="G48" i="5"/>
  <c r="F48" i="5"/>
  <c r="E48" i="5"/>
  <c r="D48" i="5"/>
  <c r="C48" i="5"/>
  <c r="J46" i="5"/>
  <c r="I46" i="5"/>
  <c r="H46" i="5"/>
  <c r="G46" i="5"/>
  <c r="F46" i="5"/>
  <c r="E46" i="5"/>
  <c r="D46" i="5"/>
  <c r="C46" i="5"/>
  <c r="J39" i="5"/>
  <c r="I39" i="5"/>
  <c r="H39" i="5"/>
  <c r="G39" i="5"/>
  <c r="F39" i="5"/>
  <c r="E39" i="5"/>
  <c r="D39" i="5"/>
  <c r="C39" i="5"/>
  <c r="J37" i="5"/>
  <c r="I37" i="5"/>
  <c r="H37" i="5"/>
  <c r="G37" i="5"/>
  <c r="F37" i="5"/>
  <c r="E37" i="5"/>
  <c r="D37" i="5"/>
  <c r="C37" i="5"/>
  <c r="J35" i="5"/>
  <c r="I35" i="5"/>
  <c r="H35" i="5"/>
  <c r="G35" i="5"/>
  <c r="F35" i="5"/>
  <c r="E35" i="5"/>
  <c r="D35" i="5"/>
  <c r="C35" i="5"/>
  <c r="J33" i="5"/>
  <c r="I33" i="5"/>
  <c r="H33" i="5"/>
  <c r="G33" i="5"/>
  <c r="F33" i="5"/>
  <c r="E33" i="5"/>
  <c r="D33" i="5"/>
  <c r="C33" i="5"/>
  <c r="J31" i="5"/>
  <c r="I31" i="5"/>
  <c r="H31" i="5"/>
  <c r="G31" i="5"/>
  <c r="F31" i="5"/>
  <c r="E31" i="5"/>
  <c r="D31" i="5"/>
  <c r="J22" i="5"/>
  <c r="I22" i="5"/>
  <c r="H22" i="5"/>
  <c r="G22" i="5"/>
  <c r="F22" i="5"/>
  <c r="E22" i="5"/>
  <c r="D22" i="5"/>
  <c r="C22" i="5"/>
  <c r="J21" i="5"/>
  <c r="I21" i="5"/>
  <c r="H21" i="5"/>
  <c r="G21" i="5"/>
  <c r="F21" i="5"/>
  <c r="E21" i="5"/>
  <c r="D21" i="5"/>
  <c r="C40" i="5" l="1"/>
  <c r="C41" i="5" s="1"/>
  <c r="E55" i="5"/>
  <c r="E56" i="5" s="1"/>
  <c r="E40" i="5"/>
  <c r="E41" i="5" s="1"/>
  <c r="H55" i="5"/>
  <c r="H56" i="5" s="1"/>
  <c r="C55" i="5"/>
  <c r="C56" i="5" s="1"/>
  <c r="F40" i="5"/>
  <c r="F41" i="5" s="1"/>
  <c r="F55" i="5"/>
  <c r="F56" i="5" s="1"/>
  <c r="H40" i="5"/>
  <c r="H41" i="5" s="1"/>
  <c r="G55" i="5"/>
  <c r="G56" i="5" s="1"/>
  <c r="I55" i="5"/>
  <c r="I56" i="5" s="1"/>
  <c r="G40" i="5"/>
  <c r="G41" i="5" s="1"/>
  <c r="J55" i="5"/>
  <c r="J56" i="5" s="1"/>
  <c r="I40" i="5"/>
  <c r="I41" i="5" s="1"/>
  <c r="D40" i="5"/>
  <c r="D41" i="5" s="1"/>
  <c r="D55" i="5"/>
  <c r="D56" i="5" s="1"/>
  <c r="J40" i="5"/>
  <c r="J41" i="5" s="1"/>
  <c r="C57" i="5" l="1"/>
  <c r="E57" i="5"/>
  <c r="G57" i="5"/>
  <c r="I57" i="5"/>
  <c r="H57" i="5"/>
  <c r="D57" i="5"/>
  <c r="J57" i="5"/>
  <c r="F57" i="5"/>
  <c r="C42" i="5"/>
  <c r="J42" i="5"/>
  <c r="I42" i="5"/>
  <c r="H42" i="5"/>
  <c r="G42" i="5"/>
  <c r="F42" i="5"/>
  <c r="E42" i="5"/>
  <c r="D42" i="5"/>
  <c r="C8" i="4" l="1"/>
  <c r="C7" i="4"/>
  <c r="C6" i="4"/>
  <c r="C5" i="4"/>
  <c r="C4" i="4"/>
  <c r="N12" i="2"/>
  <c r="O12" i="2" s="1"/>
  <c r="N11" i="2"/>
  <c r="O11" i="2" s="1"/>
  <c r="N10" i="2"/>
  <c r="O10" i="2" s="1"/>
  <c r="N9" i="2"/>
  <c r="O9" i="2" s="1"/>
  <c r="N8" i="2"/>
  <c r="O8" i="2" s="1"/>
  <c r="N7" i="2"/>
  <c r="O7" i="2" s="1"/>
  <c r="N4" i="2"/>
  <c r="O4" i="2" s="1"/>
  <c r="K12" i="2"/>
  <c r="L12" i="2" s="1"/>
  <c r="K11" i="2"/>
  <c r="L11" i="2" s="1"/>
  <c r="K10" i="2"/>
  <c r="L10" i="2" s="1"/>
  <c r="K9" i="2"/>
  <c r="L9" i="2" s="1"/>
  <c r="K8" i="2"/>
  <c r="L8" i="2" s="1"/>
  <c r="K5" i="2"/>
  <c r="L5" i="2" s="1"/>
  <c r="K4" i="2"/>
  <c r="L4" i="2" s="1"/>
  <c r="H59" i="5" l="1"/>
  <c r="F59" i="5"/>
  <c r="G59" i="5"/>
  <c r="I59" i="5"/>
  <c r="E59" i="5"/>
  <c r="J59" i="5"/>
  <c r="D59" i="5"/>
  <c r="C59" i="5"/>
  <c r="H60" i="5"/>
  <c r="I60" i="5"/>
  <c r="J60" i="5"/>
  <c r="F60" i="5"/>
  <c r="G60" i="5"/>
  <c r="C60" i="5"/>
  <c r="E61" i="5"/>
  <c r="F61" i="5"/>
  <c r="H61" i="5"/>
  <c r="J61" i="5"/>
  <c r="G61" i="5"/>
  <c r="I61" i="5"/>
  <c r="K6" i="2"/>
  <c r="L6" i="2" s="1"/>
  <c r="N5" i="2"/>
  <c r="O5" i="2" s="1"/>
  <c r="K7" i="2"/>
  <c r="L7" i="2" s="1"/>
  <c r="N6" i="2"/>
  <c r="O6" i="2" s="1"/>
  <c r="C64" i="5" l="1"/>
  <c r="C17" i="5" s="1"/>
  <c r="C23" i="5" s="1"/>
  <c r="G64" i="5"/>
  <c r="G17" i="5" s="1"/>
  <c r="G23" i="5" s="1"/>
  <c r="F64" i="5"/>
  <c r="F17" i="5" s="1"/>
  <c r="F23" i="5" s="1"/>
  <c r="J64" i="5"/>
  <c r="J17" i="5" s="1"/>
  <c r="J23" i="5" s="1"/>
  <c r="I64" i="5"/>
  <c r="I17" i="5" s="1"/>
  <c r="I23" i="5" s="1"/>
  <c r="H64" i="5"/>
  <c r="H17" i="5" s="1"/>
  <c r="H23" i="5" s="1"/>
  <c r="E60" i="5"/>
  <c r="D60" i="5"/>
  <c r="G62" i="5"/>
  <c r="G19" i="5" s="1"/>
  <c r="G25" i="5" s="1"/>
  <c r="D61" i="5"/>
  <c r="D62" i="5" s="1"/>
  <c r="D19" i="5" s="1"/>
  <c r="D25" i="5" s="1"/>
  <c r="C61" i="5"/>
  <c r="C62" i="5" s="1"/>
  <c r="C19" i="5" s="1"/>
  <c r="E62" i="5"/>
  <c r="E19" i="5" s="1"/>
  <c r="E25" i="5" s="1"/>
  <c r="H62" i="5"/>
  <c r="H19" i="5" s="1"/>
  <c r="H25" i="5" s="1"/>
  <c r="J62" i="5"/>
  <c r="J19" i="5" s="1"/>
  <c r="J25" i="5" s="1"/>
  <c r="F62" i="5"/>
  <c r="F19" i="5" s="1"/>
  <c r="F25" i="5" s="1"/>
  <c r="I62" i="5"/>
  <c r="I19" i="5" s="1"/>
  <c r="I25" i="5" s="1"/>
  <c r="C65" i="5" l="1"/>
  <c r="C18" i="5" s="1"/>
  <c r="C24" i="5" s="1"/>
  <c r="D64" i="5"/>
  <c r="E64" i="5"/>
  <c r="E17" i="5" s="1"/>
  <c r="E23" i="5" s="1"/>
  <c r="C25" i="5"/>
  <c r="D63" i="5"/>
  <c r="D20" i="5" s="1"/>
  <c r="E63" i="5"/>
  <c r="F63" i="5"/>
  <c r="F20" i="5" s="1"/>
  <c r="H63" i="5"/>
  <c r="H20" i="5" s="1"/>
  <c r="C63" i="5"/>
  <c r="C20" i="5" s="1"/>
  <c r="G63" i="5"/>
  <c r="J63" i="5"/>
  <c r="J20" i="5" s="1"/>
  <c r="I63" i="5"/>
  <c r="I20" i="5" s="1"/>
  <c r="E20" i="5" l="1"/>
  <c r="E26" i="5" s="1"/>
  <c r="G20" i="5"/>
  <c r="G26" i="5" s="1"/>
  <c r="G65" i="5"/>
  <c r="G18" i="5" s="1"/>
  <c r="D17" i="5"/>
  <c r="D23" i="5" s="1"/>
  <c r="E65" i="5"/>
  <c r="E18" i="5" s="1"/>
  <c r="E24" i="5" s="1"/>
  <c r="F65" i="5"/>
  <c r="F18" i="5" s="1"/>
  <c r="F24" i="5" s="1"/>
  <c r="J65" i="5"/>
  <c r="J18" i="5" s="1"/>
  <c r="J24" i="5" s="1"/>
  <c r="I65" i="5"/>
  <c r="I18" i="5" s="1"/>
  <c r="I24" i="5" s="1"/>
  <c r="D65" i="5"/>
  <c r="D18" i="5" s="1"/>
  <c r="D24" i="5" s="1"/>
  <c r="H65" i="5"/>
  <c r="H18" i="5" s="1"/>
  <c r="H24" i="5" s="1"/>
  <c r="D26" i="5"/>
  <c r="H26" i="5"/>
  <c r="C26" i="5"/>
  <c r="J26" i="5"/>
  <c r="F26" i="5"/>
  <c r="I26" i="5"/>
  <c r="G27" i="5" l="1"/>
  <c r="E27" i="5"/>
  <c r="D27" i="5"/>
  <c r="G24" i="5"/>
  <c r="J27" i="5"/>
  <c r="H27" i="5"/>
  <c r="C27" i="5"/>
  <c r="I27" i="5"/>
  <c r="F27" i="5"/>
  <c r="B8" i="5" l="1"/>
  <c r="B9" i="5" l="1"/>
  <c r="B10" i="5" s="1"/>
</calcChain>
</file>

<file path=xl/sharedStrings.xml><?xml version="1.0" encoding="utf-8"?>
<sst xmlns="http://schemas.openxmlformats.org/spreadsheetml/2006/main" count="244" uniqueCount="203">
  <si>
    <t>Project Name</t>
  </si>
  <si>
    <t>Project Acreage</t>
  </si>
  <si>
    <t>Data calculated automatically</t>
  </si>
  <si>
    <t>ER, cumulative, not including programmatic ex ante risk discount</t>
  </si>
  <si>
    <t>V</t>
  </si>
  <si>
    <t>Volume of biomass removed by mobile equipment during project activities across all treatment areas</t>
  </si>
  <si>
    <t>Table 3.</t>
  </si>
  <si>
    <t>Table 4.</t>
  </si>
  <si>
    <t>Time Step (t)</t>
  </si>
  <si>
    <t>Baseline or Project</t>
  </si>
  <si>
    <t>Forest Type</t>
  </si>
  <si>
    <t>% Burned acreage expected to experience delayed regeneration (PTC,f)</t>
  </si>
  <si>
    <t>Ahs,f * Ptc,f</t>
  </si>
  <si>
    <t>Baseline</t>
  </si>
  <si>
    <t>Project</t>
  </si>
  <si>
    <t>Douglas-Fir</t>
  </si>
  <si>
    <t>t</t>
  </si>
  <si>
    <t>PDR</t>
  </si>
  <si>
    <t>Ponderosa Pine</t>
  </si>
  <si>
    <t>Table 5. Forest Type</t>
  </si>
  <si>
    <t>Delayed reforestation (% of acreage)</t>
  </si>
  <si>
    <t>Sierran Mixed Conifer</t>
  </si>
  <si>
    <t>Chamise-Redshank Chapparral</t>
  </si>
  <si>
    <t>Montane Hardwood-Conifer</t>
  </si>
  <si>
    <t>Coastal Oak Woodland</t>
  </si>
  <si>
    <t>Montane Hardwood</t>
  </si>
  <si>
    <t>Jeffrey Pine</t>
  </si>
  <si>
    <t>Klamath Mixed Conifer</t>
  </si>
  <si>
    <t>Mixed Chaparral</t>
  </si>
  <si>
    <t>Blue Oak Woodland</t>
  </si>
  <si>
    <t>Eastside Pine</t>
  </si>
  <si>
    <t>Red Fir</t>
  </si>
  <si>
    <t>Pinyon-Juniper</t>
  </si>
  <si>
    <t>Montane Chaparral</t>
  </si>
  <si>
    <t>White Fir</t>
  </si>
  <si>
    <t>Valley Oak Woodland</t>
  </si>
  <si>
    <t>Juniper</t>
  </si>
  <si>
    <t>Lodgepole Pine</t>
  </si>
  <si>
    <t>Subalpine Conifer</t>
  </si>
  <si>
    <t>Redwood</t>
  </si>
  <si>
    <t>Table 6. Ecoregions</t>
  </si>
  <si>
    <t>Ecoregion</t>
  </si>
  <si>
    <t>Live &amp; Dead Biomass (Mg CO2e/acre)</t>
  </si>
  <si>
    <t>Western Cordillera</t>
  </si>
  <si>
    <t>Marine West Coast Forest</t>
  </si>
  <si>
    <t>Cold Deserts</t>
  </si>
  <si>
    <t>Warm Deserts</t>
  </si>
  <si>
    <t>Mediterranean California</t>
  </si>
  <si>
    <t>Total carbon stocks associated with the baseline scenario</t>
  </si>
  <si>
    <t>Total carbon stocks associated with the project scenario</t>
  </si>
  <si>
    <t>Total emission reductions</t>
  </si>
  <si>
    <t>Baseline wildfire and prescribed burn emissions</t>
  </si>
  <si>
    <t>Cumulative baseline wildfire and prescribed burn emissions</t>
  </si>
  <si>
    <t>Project wildfire and prescribed burn emissions</t>
  </si>
  <si>
    <t>Cumulative project wildfire and prescribed burn emissions</t>
  </si>
  <si>
    <t>Mean carbon stock for redirected vegetation type when high-severity fire causes delayed regeneration</t>
  </si>
  <si>
    <t>Proportion of the burned area where delayed reforestation is likely to occur for the baseline scenario</t>
  </si>
  <si>
    <t>Proportion of the burned area where delayed reforestation is likely to occur for the project scenario</t>
  </si>
  <si>
    <t>Carbon stock loss under the project scenario from delayed reforestation based on the % of burned acres that would have experienced delayed reforestation, time t</t>
  </si>
  <si>
    <t>Carbon stock loss under the baseline scenario from delayed reforestation based on the % of burned acres that would have experienced delayed reforestation, time t</t>
  </si>
  <si>
    <t>Symbol Reference</t>
  </si>
  <si>
    <t>Notes</t>
  </si>
  <si>
    <t>Cumulative total carbon stocks associated with the baseline scenario</t>
  </si>
  <si>
    <t>Cumulative total carbon stocks associated with the project scenario</t>
  </si>
  <si>
    <t>Conversion to CO2e based on global warming potential (GWP) factor (See Table 6.4).</t>
  </si>
  <si>
    <t>Emissions from smoke emissions created during the smoldering and flaming phases of combustion. Sourced from FOFEM model</t>
  </si>
  <si>
    <t xml:space="preserve">Total non-CO2 emissions from smoke </t>
  </si>
  <si>
    <t>Direct fossil fuel emissions from mobile combustion during fuel treatment activities.</t>
  </si>
  <si>
    <t>OVERVIEW</t>
  </si>
  <si>
    <t>NAVIGATION</t>
  </si>
  <si>
    <t>Introduction</t>
  </si>
  <si>
    <t>Refer to this worksheet for information on tool version and background information.</t>
  </si>
  <si>
    <t>Inputs and Results</t>
  </si>
  <si>
    <t>Enter user inputs to determine FMU issuance for the project.</t>
  </si>
  <si>
    <t>Supporting Data Input</t>
  </si>
  <si>
    <t>Enter sample data, with automatically summarized data entered into FMU issuance calculations.</t>
  </si>
  <si>
    <t>Source Data</t>
  </si>
  <si>
    <t>Tabs containing reference values and calculations, including for individual forest types with projections &gt;=100 years. These sheets may not be modified by users.</t>
  </si>
  <si>
    <t>FILE VERSION HISTORY</t>
  </si>
  <si>
    <t>Reduced Emissions from Megafires (REM) Forecast Methodology v1.0 (March 7, 2023)</t>
  </si>
  <si>
    <t>REM Calculation Tool</t>
  </si>
  <si>
    <t xml:space="preserve"> - First version of tool</t>
  </si>
  <si>
    <t>Data input by project proponent</t>
  </si>
  <si>
    <t>Key</t>
  </si>
  <si>
    <t>Project ID</t>
  </si>
  <si>
    <t>Derived from fire probability data in data repository</t>
  </si>
  <si>
    <t>Gross FMUs (Total Cumulative Emissions Reductions)</t>
  </si>
  <si>
    <t>Programmatic Ex Ante Discount (10%)</t>
  </si>
  <si>
    <t>Net FMUs</t>
  </si>
  <si>
    <t>To be entered into project's Emissions Reductions tab on the Climate Forward Registry</t>
  </si>
  <si>
    <t>CF</t>
  </si>
  <si>
    <t>Equation 6.2 - Baseline wildfire and prescribed burn emissions</t>
  </si>
  <si>
    <t>Equation 6.1 - GHG Emissions Reductions</t>
  </si>
  <si>
    <t>Equation 6.4 - Emissions from Delayed Reforestation</t>
  </si>
  <si>
    <t>Equation 6.3 - Project scenario wildfire and prescribed burn emissions</t>
  </si>
  <si>
    <t>Equation 6.6 - Fossil Fuel Combustion Emissions from Mobile Equipment</t>
  </si>
  <si>
    <t>Volume of Removed Biomass (cubic feet)</t>
  </si>
  <si>
    <t>Mobile Equipment Emissions (tCO2e)</t>
  </si>
  <si>
    <t>Carbon Stock Loss From Delayed Reforestation - Project (tCO2e)</t>
  </si>
  <si>
    <t>Based on Buchholz et al. 2019</t>
  </si>
  <si>
    <t>sum</t>
  </si>
  <si>
    <t>Carbon Stock Loss From Delayed Reforestation - Baseline (tCO2e)</t>
  </si>
  <si>
    <t>Cumulative carbon stock loss under the baseline scenario from delayed reforestation based on the % of burned acres that would have experienced delayed reforestation, as of time t</t>
  </si>
  <si>
    <t>Cumulative carbon stock loss under the project scenario from delayed reforestation based on the % of burned acres that would have experienced delayed reforestation, as of time t</t>
  </si>
  <si>
    <t>Cumulative Carbon Stock Loss From Delayed Reforestation - Baseline (tCO2e)</t>
  </si>
  <si>
    <t>Cumulative Carbon Stock Loss From Delayed Reforestation - Project (tCO2e)</t>
  </si>
  <si>
    <t>Proportion of Burn Area Likely to Experience Delayed Reforestation - Baseline</t>
  </si>
  <si>
    <t xml:space="preserve">Proportion of Burn Area Likely to Experience Delayed Reforestation - Project </t>
  </si>
  <si>
    <t>Baseline Biomass Burned (kg)</t>
  </si>
  <si>
    <t>Baseline CO Emissions (tCO)</t>
  </si>
  <si>
    <t>Baseline NMVOC Emissions</t>
  </si>
  <si>
    <t>Project Biomass Burned (kg)</t>
  </si>
  <si>
    <t>Project CO Emissions (tCO)</t>
  </si>
  <si>
    <t>Project NMVOC Emissions</t>
  </si>
  <si>
    <t>Cumulative emissions associated with the project scenario</t>
  </si>
  <si>
    <t>Total periodic emissions associated with the project scenario</t>
  </si>
  <si>
    <t>Cumulative emissions associated with the baseline scenario</t>
  </si>
  <si>
    <t>Total periodic emissions associated with the baseline scenario</t>
  </si>
  <si>
    <t>Carbon stocks in wood products derived from biomass removed during project activities for year t (project scenario only); excluded if project is stacked with another project type that has claim to the carbon in biomass removed from the project area.</t>
  </si>
  <si>
    <t>v1.0 (March 2024)</t>
  </si>
  <si>
    <t>Total Project Emissions - Total Project Carbon Stocks (tCO2e)</t>
  </si>
  <si>
    <t>Total Project Emissions - Total Project Carbon Stocks, Cumulative (tCO2e)</t>
  </si>
  <si>
    <t>[Select region]</t>
  </si>
  <si>
    <t>See tab 'CTC,i LUT' for map of regions and REM Data Repository webpage for spatial layer depicting the regions</t>
  </si>
  <si>
    <t>Region for Post-Fire Vegetation Carbon Determination</t>
  </si>
  <si>
    <t>Mean Carbon Stock for Post-Fire Vegetation (tCO2e/acre)</t>
  </si>
  <si>
    <t>Regions based on Level II Ecoregions designated by the Commission for Environmental Cooperation</t>
  </si>
  <si>
    <t>https://www.epa.gov/eco-research/ecoregions-north-america</t>
  </si>
  <si>
    <r>
      <t>Annual Fire Probability (</t>
    </r>
    <r>
      <rPr>
        <b/>
        <i/>
        <sz val="10"/>
        <rFont val="Arial"/>
        <family val="2"/>
      </rPr>
      <t>P</t>
    </r>
    <r>
      <rPr>
        <b/>
        <i/>
        <vertAlign val="subscript"/>
        <sz val="10"/>
        <rFont val="Arial"/>
        <family val="2"/>
      </rPr>
      <t>fire</t>
    </r>
    <r>
      <rPr>
        <b/>
        <sz val="10"/>
        <rFont val="Arial"/>
        <family val="2"/>
      </rPr>
      <t>)</t>
    </r>
  </si>
  <si>
    <r>
      <t>Baseline Onsite Carbon Stocks (tCO</t>
    </r>
    <r>
      <rPr>
        <vertAlign val="subscript"/>
        <sz val="10"/>
        <rFont val="Arial"/>
        <family val="2"/>
      </rPr>
      <t>2</t>
    </r>
    <r>
      <rPr>
        <sz val="10"/>
        <rFont val="Arial"/>
        <family val="2"/>
      </rPr>
      <t>e)</t>
    </r>
  </si>
  <si>
    <r>
      <rPr>
        <sz val="10"/>
        <color theme="1"/>
        <rFont val="Arial"/>
        <family val="2"/>
      </rPr>
      <t>∑</t>
    </r>
    <r>
      <rPr>
        <i/>
        <sz val="10"/>
        <color theme="1"/>
        <rFont val="Arial"/>
        <family val="2"/>
      </rPr>
      <t>C</t>
    </r>
    <r>
      <rPr>
        <i/>
        <vertAlign val="subscript"/>
        <sz val="10"/>
        <color theme="1"/>
        <rFont val="Arial"/>
        <family val="2"/>
      </rPr>
      <t>onsite,BSL, i</t>
    </r>
  </si>
  <si>
    <r>
      <t>Projected Onsite Carbon Stocks (tCO</t>
    </r>
    <r>
      <rPr>
        <vertAlign val="subscript"/>
        <sz val="10"/>
        <rFont val="Arial"/>
        <family val="2"/>
      </rPr>
      <t>2</t>
    </r>
    <r>
      <rPr>
        <sz val="10"/>
        <rFont val="Arial"/>
        <family val="2"/>
      </rPr>
      <t>e)</t>
    </r>
  </si>
  <si>
    <r>
      <rPr>
        <sz val="10"/>
        <color theme="1"/>
        <rFont val="Arial"/>
        <family val="2"/>
      </rPr>
      <t>∑</t>
    </r>
    <r>
      <rPr>
        <i/>
        <sz val="10"/>
        <color theme="1"/>
        <rFont val="Arial"/>
        <family val="2"/>
      </rPr>
      <t>C</t>
    </r>
    <r>
      <rPr>
        <i/>
        <vertAlign val="subscript"/>
        <sz val="10"/>
        <color theme="1"/>
        <rFont val="Arial"/>
        <family val="2"/>
      </rPr>
      <t>onsite, PR, i</t>
    </r>
  </si>
  <si>
    <r>
      <t>Carbon Stocks in Wood Products (tCO</t>
    </r>
    <r>
      <rPr>
        <vertAlign val="subscript"/>
        <sz val="10"/>
        <rFont val="Arial"/>
        <family val="2"/>
      </rPr>
      <t>2</t>
    </r>
    <r>
      <rPr>
        <sz val="10"/>
        <rFont val="Arial"/>
        <family val="2"/>
      </rPr>
      <t>e)</t>
    </r>
  </si>
  <si>
    <r>
      <t>C</t>
    </r>
    <r>
      <rPr>
        <i/>
        <vertAlign val="subscript"/>
        <sz val="10"/>
        <color theme="1"/>
        <rFont val="Arial"/>
        <family val="2"/>
      </rPr>
      <t>WP</t>
    </r>
  </si>
  <si>
    <r>
      <t>Total Baseline Emissions (tCO</t>
    </r>
    <r>
      <rPr>
        <vertAlign val="subscript"/>
        <sz val="10"/>
        <rFont val="Arial"/>
        <family val="2"/>
      </rPr>
      <t>2</t>
    </r>
    <r>
      <rPr>
        <sz val="10"/>
        <rFont val="Arial"/>
        <family val="2"/>
      </rPr>
      <t>e)</t>
    </r>
  </si>
  <si>
    <r>
      <t>E</t>
    </r>
    <r>
      <rPr>
        <i/>
        <vertAlign val="subscript"/>
        <sz val="10"/>
        <color theme="1"/>
        <rFont val="Arial"/>
        <family val="2"/>
      </rPr>
      <t>BSL</t>
    </r>
  </si>
  <si>
    <r>
      <t>Total Baseline Emissions, Cumulative (tCO</t>
    </r>
    <r>
      <rPr>
        <vertAlign val="subscript"/>
        <sz val="10"/>
        <rFont val="Arial"/>
        <family val="2"/>
      </rPr>
      <t>2</t>
    </r>
    <r>
      <rPr>
        <sz val="10"/>
        <rFont val="Arial"/>
        <family val="2"/>
      </rPr>
      <t>e)</t>
    </r>
  </si>
  <si>
    <r>
      <t>E</t>
    </r>
    <r>
      <rPr>
        <i/>
        <vertAlign val="subscript"/>
        <sz val="10"/>
        <color theme="1"/>
        <rFont val="Arial"/>
        <family val="2"/>
      </rPr>
      <t>BSL</t>
    </r>
    <r>
      <rPr>
        <i/>
        <sz val="10"/>
        <color theme="1"/>
        <rFont val="Arial"/>
        <family val="2"/>
      </rPr>
      <t xml:space="preserve"> cumulative</t>
    </r>
  </si>
  <si>
    <r>
      <t>Total Project Emissions (tCO</t>
    </r>
    <r>
      <rPr>
        <vertAlign val="subscript"/>
        <sz val="10"/>
        <rFont val="Arial"/>
        <family val="2"/>
      </rPr>
      <t>2</t>
    </r>
    <r>
      <rPr>
        <sz val="10"/>
        <rFont val="Arial"/>
        <family val="2"/>
      </rPr>
      <t>e)</t>
    </r>
  </si>
  <si>
    <r>
      <t>E</t>
    </r>
    <r>
      <rPr>
        <i/>
        <vertAlign val="subscript"/>
        <sz val="10"/>
        <color theme="1"/>
        <rFont val="Arial"/>
        <family val="2"/>
      </rPr>
      <t>PR</t>
    </r>
  </si>
  <si>
    <r>
      <t>Total Project Emissions, Cumulative (tCO</t>
    </r>
    <r>
      <rPr>
        <vertAlign val="subscript"/>
        <sz val="10"/>
        <rFont val="Arial"/>
        <family val="2"/>
      </rPr>
      <t>2</t>
    </r>
    <r>
      <rPr>
        <sz val="10"/>
        <rFont val="Arial"/>
        <family val="2"/>
      </rPr>
      <t>e)</t>
    </r>
  </si>
  <si>
    <r>
      <t>E</t>
    </r>
    <r>
      <rPr>
        <i/>
        <vertAlign val="subscript"/>
        <sz val="10"/>
        <color theme="1"/>
        <rFont val="Arial"/>
        <family val="2"/>
      </rPr>
      <t>PR</t>
    </r>
    <r>
      <rPr>
        <i/>
        <sz val="10"/>
        <color theme="1"/>
        <rFont val="Arial"/>
        <family val="2"/>
      </rPr>
      <t xml:space="preserve"> cumulative</t>
    </r>
  </si>
  <si>
    <r>
      <t>Cumulative Baseline Carbon Stocks (tCO</t>
    </r>
    <r>
      <rPr>
        <vertAlign val="subscript"/>
        <sz val="10"/>
        <rFont val="Arial"/>
        <family val="2"/>
      </rPr>
      <t>2</t>
    </r>
    <r>
      <rPr>
        <sz val="10"/>
        <rFont val="Arial"/>
        <family val="2"/>
      </rPr>
      <t>e)</t>
    </r>
  </si>
  <si>
    <r>
      <t>C</t>
    </r>
    <r>
      <rPr>
        <i/>
        <vertAlign val="subscript"/>
        <sz val="10"/>
        <color theme="1"/>
        <rFont val="Arial"/>
        <family val="2"/>
      </rPr>
      <t>BSL</t>
    </r>
  </si>
  <si>
    <r>
      <t>Cumulative Project Carbon Stocks (tCO</t>
    </r>
    <r>
      <rPr>
        <vertAlign val="subscript"/>
        <sz val="10"/>
        <rFont val="Arial"/>
        <family val="2"/>
      </rPr>
      <t>2</t>
    </r>
    <r>
      <rPr>
        <sz val="10"/>
        <rFont val="Arial"/>
        <family val="2"/>
      </rPr>
      <t>e)</t>
    </r>
  </si>
  <si>
    <r>
      <t>C</t>
    </r>
    <r>
      <rPr>
        <i/>
        <vertAlign val="subscript"/>
        <sz val="10"/>
        <color theme="1"/>
        <rFont val="Arial"/>
        <family val="2"/>
      </rPr>
      <t>PR</t>
    </r>
  </si>
  <si>
    <r>
      <t>Total Baseline Emissions - Total Baseline Carbon Stocks (tCO</t>
    </r>
    <r>
      <rPr>
        <vertAlign val="subscript"/>
        <sz val="10"/>
        <rFont val="Arial"/>
        <family val="2"/>
      </rPr>
      <t>2</t>
    </r>
    <r>
      <rPr>
        <sz val="10"/>
        <rFont val="Arial"/>
        <family val="2"/>
      </rPr>
      <t>e)</t>
    </r>
  </si>
  <si>
    <r>
      <t>Total Baseline Emissions - Total Baseline Carbon Stocks, Cumulative (tCO</t>
    </r>
    <r>
      <rPr>
        <vertAlign val="subscript"/>
        <sz val="10"/>
        <rFont val="Arial"/>
        <family val="2"/>
      </rPr>
      <t>2</t>
    </r>
    <r>
      <rPr>
        <sz val="10"/>
        <rFont val="Arial"/>
        <family val="2"/>
      </rPr>
      <t>e)</t>
    </r>
  </si>
  <si>
    <r>
      <t>Total Cumulative Emission Reductions (tCO</t>
    </r>
    <r>
      <rPr>
        <vertAlign val="subscript"/>
        <sz val="10"/>
        <rFont val="Arial"/>
        <family val="2"/>
      </rPr>
      <t>2</t>
    </r>
    <r>
      <rPr>
        <sz val="10"/>
        <rFont val="Arial"/>
        <family val="2"/>
      </rPr>
      <t>e)</t>
    </r>
  </si>
  <si>
    <r>
      <t>Baseline CO</t>
    </r>
    <r>
      <rPr>
        <vertAlign val="subscript"/>
        <sz val="10"/>
        <rFont val="Arial"/>
        <family val="2"/>
      </rPr>
      <t>2</t>
    </r>
    <r>
      <rPr>
        <sz val="10"/>
        <rFont val="Arial"/>
        <family val="2"/>
      </rPr>
      <t xml:space="preserve"> Emissions (tCO</t>
    </r>
    <r>
      <rPr>
        <vertAlign val="subscript"/>
        <sz val="10"/>
        <rFont val="Arial"/>
        <family val="2"/>
      </rPr>
      <t>2</t>
    </r>
    <r>
      <rPr>
        <sz val="10"/>
        <rFont val="Arial"/>
        <family val="2"/>
      </rPr>
      <t>e)</t>
    </r>
  </si>
  <si>
    <r>
      <rPr>
        <sz val="10"/>
        <color rgb="FF000000"/>
        <rFont val="Arial"/>
        <family val="2"/>
      </rPr>
      <t>∑</t>
    </r>
    <r>
      <rPr>
        <i/>
        <sz val="10"/>
        <color rgb="FF000000"/>
        <rFont val="Arial"/>
        <family val="2"/>
      </rPr>
      <t>CO2</t>
    </r>
    <r>
      <rPr>
        <i/>
        <vertAlign val="subscript"/>
        <sz val="10"/>
        <color rgb="FF000000"/>
        <rFont val="Arial"/>
        <family val="2"/>
      </rPr>
      <t>i</t>
    </r>
  </si>
  <si>
    <r>
      <t>Baseline CH</t>
    </r>
    <r>
      <rPr>
        <vertAlign val="subscript"/>
        <sz val="10"/>
        <rFont val="Arial"/>
        <family val="2"/>
      </rPr>
      <t>4</t>
    </r>
    <r>
      <rPr>
        <sz val="10"/>
        <rFont val="Arial"/>
        <family val="2"/>
      </rPr>
      <t xml:space="preserve"> Emissions (tCH</t>
    </r>
    <r>
      <rPr>
        <vertAlign val="subscript"/>
        <sz val="10"/>
        <rFont val="Arial"/>
        <family val="2"/>
      </rPr>
      <t>4</t>
    </r>
    <r>
      <rPr>
        <sz val="10"/>
        <rFont val="Arial"/>
        <family val="2"/>
      </rPr>
      <t>)</t>
    </r>
  </si>
  <si>
    <r>
      <rPr>
        <sz val="10"/>
        <color rgb="FF000000"/>
        <rFont val="Arial"/>
        <family val="2"/>
      </rPr>
      <t>∑</t>
    </r>
    <r>
      <rPr>
        <i/>
        <sz val="10"/>
        <color rgb="FF000000"/>
        <rFont val="Arial"/>
        <family val="2"/>
      </rPr>
      <t>CH</t>
    </r>
    <r>
      <rPr>
        <i/>
        <vertAlign val="subscript"/>
        <sz val="10"/>
        <color rgb="FF000000"/>
        <rFont val="Arial"/>
        <family val="2"/>
      </rPr>
      <t>4 i</t>
    </r>
  </si>
  <si>
    <r>
      <t>Baseline CH</t>
    </r>
    <r>
      <rPr>
        <vertAlign val="subscript"/>
        <sz val="10"/>
        <rFont val="Arial"/>
        <family val="2"/>
      </rPr>
      <t>4</t>
    </r>
    <r>
      <rPr>
        <sz val="10"/>
        <rFont val="Arial"/>
        <family val="2"/>
      </rPr>
      <t xml:space="preserve"> Emissions (tCO</t>
    </r>
    <r>
      <rPr>
        <vertAlign val="subscript"/>
        <sz val="10"/>
        <rFont val="Arial"/>
        <family val="2"/>
      </rPr>
      <t>2</t>
    </r>
    <r>
      <rPr>
        <sz val="10"/>
        <rFont val="Arial"/>
        <family val="2"/>
      </rPr>
      <t>e)</t>
    </r>
  </si>
  <si>
    <r>
      <rPr>
        <sz val="10"/>
        <color rgb="FF000000"/>
        <rFont val="Arial"/>
        <family val="2"/>
      </rPr>
      <t>∑</t>
    </r>
    <r>
      <rPr>
        <i/>
        <sz val="10"/>
        <color rgb="FF000000"/>
        <rFont val="Arial"/>
        <family val="2"/>
      </rPr>
      <t>CH</t>
    </r>
    <r>
      <rPr>
        <i/>
        <vertAlign val="subscript"/>
        <sz val="10"/>
        <color rgb="FF000000"/>
        <rFont val="Arial"/>
        <family val="2"/>
      </rPr>
      <t>4</t>
    </r>
    <r>
      <rPr>
        <i/>
        <sz val="10"/>
        <color rgb="FF000000"/>
        <rFont val="Arial"/>
        <family val="2"/>
      </rPr>
      <t xml:space="preserve"> tCO</t>
    </r>
    <r>
      <rPr>
        <i/>
        <vertAlign val="subscript"/>
        <sz val="10"/>
        <color rgb="FF000000"/>
        <rFont val="Arial"/>
        <family val="2"/>
      </rPr>
      <t>2</t>
    </r>
    <r>
      <rPr>
        <i/>
        <sz val="10"/>
        <color rgb="FF000000"/>
        <rFont val="Arial"/>
        <family val="2"/>
      </rPr>
      <t>e</t>
    </r>
  </si>
  <si>
    <r>
      <rPr>
        <sz val="10"/>
        <color rgb="FF000000"/>
        <rFont val="Arial"/>
        <family val="2"/>
      </rPr>
      <t>∑</t>
    </r>
    <r>
      <rPr>
        <i/>
        <sz val="10"/>
        <color rgb="FF000000"/>
        <rFont val="Arial"/>
        <family val="2"/>
      </rPr>
      <t>m</t>
    </r>
    <r>
      <rPr>
        <i/>
        <vertAlign val="subscript"/>
        <sz val="10"/>
        <color rgb="FF000000"/>
        <rFont val="Arial"/>
        <family val="2"/>
      </rPr>
      <t>b,i</t>
    </r>
  </si>
  <si>
    <r>
      <t>Baseline N</t>
    </r>
    <r>
      <rPr>
        <vertAlign val="subscript"/>
        <sz val="10"/>
        <rFont val="Arial"/>
        <family val="2"/>
      </rPr>
      <t>2</t>
    </r>
    <r>
      <rPr>
        <sz val="10"/>
        <rFont val="Arial"/>
        <family val="2"/>
      </rPr>
      <t>O Emissions (tCO</t>
    </r>
    <r>
      <rPr>
        <vertAlign val="subscript"/>
        <sz val="10"/>
        <rFont val="Arial"/>
        <family val="2"/>
      </rPr>
      <t>2</t>
    </r>
    <r>
      <rPr>
        <sz val="10"/>
        <rFont val="Arial"/>
        <family val="2"/>
      </rPr>
      <t>e)</t>
    </r>
  </si>
  <si>
    <r>
      <t>∑N</t>
    </r>
    <r>
      <rPr>
        <i/>
        <vertAlign val="subscript"/>
        <sz val="10"/>
        <color rgb="FF000000"/>
        <rFont val="Arial"/>
        <family val="2"/>
      </rPr>
      <t>2</t>
    </r>
    <r>
      <rPr>
        <i/>
        <sz val="10"/>
        <color rgb="FF000000"/>
        <rFont val="Arial"/>
        <family val="2"/>
      </rPr>
      <t>O tCO</t>
    </r>
    <r>
      <rPr>
        <i/>
        <vertAlign val="subscript"/>
        <sz val="10"/>
        <color rgb="FF000000"/>
        <rFont val="Arial"/>
        <family val="2"/>
      </rPr>
      <t>2</t>
    </r>
    <r>
      <rPr>
        <i/>
        <sz val="10"/>
        <color rgb="FF000000"/>
        <rFont val="Arial"/>
        <family val="2"/>
      </rPr>
      <t>e</t>
    </r>
  </si>
  <si>
    <r>
      <t>∑CO</t>
    </r>
    <r>
      <rPr>
        <i/>
        <vertAlign val="subscript"/>
        <sz val="10"/>
        <color rgb="FF000000"/>
        <rFont val="Arial"/>
        <family val="2"/>
      </rPr>
      <t>i</t>
    </r>
  </si>
  <si>
    <r>
      <t>Baseline CO Emissions (tCO</t>
    </r>
    <r>
      <rPr>
        <vertAlign val="subscript"/>
        <sz val="10"/>
        <rFont val="Arial"/>
        <family val="2"/>
      </rPr>
      <t>2</t>
    </r>
    <r>
      <rPr>
        <sz val="10"/>
        <rFont val="Arial"/>
        <family val="2"/>
      </rPr>
      <t>e)</t>
    </r>
  </si>
  <si>
    <r>
      <t>∑CO tCO</t>
    </r>
    <r>
      <rPr>
        <i/>
        <vertAlign val="subscript"/>
        <sz val="10"/>
        <color rgb="FF000000"/>
        <rFont val="Arial"/>
        <family val="2"/>
      </rPr>
      <t>2</t>
    </r>
    <r>
      <rPr>
        <i/>
        <sz val="10"/>
        <color rgb="FF000000"/>
        <rFont val="Arial"/>
        <family val="2"/>
      </rPr>
      <t>e</t>
    </r>
  </si>
  <si>
    <r>
      <t>Baseline Particulate Matter (2.5) Emissions (tPM</t>
    </r>
    <r>
      <rPr>
        <vertAlign val="subscript"/>
        <sz val="10"/>
        <rFont val="Arial"/>
        <family val="2"/>
      </rPr>
      <t>2.5</t>
    </r>
    <r>
      <rPr>
        <sz val="10"/>
        <rFont val="Arial"/>
        <family val="2"/>
      </rPr>
      <t>)</t>
    </r>
  </si>
  <si>
    <r>
      <t>∑PM</t>
    </r>
    <r>
      <rPr>
        <i/>
        <vertAlign val="subscript"/>
        <sz val="10"/>
        <color rgb="FF000000"/>
        <rFont val="Arial"/>
        <family val="2"/>
      </rPr>
      <t>2.5i</t>
    </r>
  </si>
  <si>
    <r>
      <t>Baseline PM</t>
    </r>
    <r>
      <rPr>
        <vertAlign val="subscript"/>
        <sz val="10"/>
        <rFont val="Arial"/>
        <family val="2"/>
      </rPr>
      <t>2.5</t>
    </r>
    <r>
      <rPr>
        <sz val="10"/>
        <rFont val="Arial"/>
        <family val="2"/>
      </rPr>
      <t xml:space="preserve"> (tCO</t>
    </r>
    <r>
      <rPr>
        <vertAlign val="subscript"/>
        <sz val="10"/>
        <rFont val="Arial"/>
        <family val="2"/>
      </rPr>
      <t>2</t>
    </r>
    <r>
      <rPr>
        <sz val="10"/>
        <rFont val="Arial"/>
        <family val="2"/>
      </rPr>
      <t>e)</t>
    </r>
  </si>
  <si>
    <r>
      <t>∑PM</t>
    </r>
    <r>
      <rPr>
        <i/>
        <vertAlign val="subscript"/>
        <sz val="10"/>
        <color rgb="FF000000"/>
        <rFont val="Arial"/>
        <family val="2"/>
      </rPr>
      <t>2.5</t>
    </r>
    <r>
      <rPr>
        <i/>
        <sz val="10"/>
        <color rgb="FF000000"/>
        <rFont val="Arial"/>
        <family val="2"/>
      </rPr>
      <t xml:space="preserve"> tCO</t>
    </r>
    <r>
      <rPr>
        <i/>
        <vertAlign val="subscript"/>
        <sz val="10"/>
        <color rgb="FF000000"/>
        <rFont val="Arial"/>
        <family val="2"/>
      </rPr>
      <t>2</t>
    </r>
    <r>
      <rPr>
        <i/>
        <sz val="10"/>
        <color rgb="FF000000"/>
        <rFont val="Arial"/>
        <family val="2"/>
      </rPr>
      <t>e</t>
    </r>
  </si>
  <si>
    <r>
      <t>∑NMVOC</t>
    </r>
    <r>
      <rPr>
        <i/>
        <vertAlign val="subscript"/>
        <sz val="10"/>
        <color rgb="FF000000"/>
        <rFont val="Arial"/>
        <family val="2"/>
      </rPr>
      <t>i</t>
    </r>
  </si>
  <si>
    <r>
      <t>Baseline NMVOC (tCO</t>
    </r>
    <r>
      <rPr>
        <vertAlign val="subscript"/>
        <sz val="10"/>
        <rFont val="Arial"/>
        <family val="2"/>
      </rPr>
      <t>2</t>
    </r>
    <r>
      <rPr>
        <sz val="10"/>
        <rFont val="Arial"/>
        <family val="2"/>
      </rPr>
      <t>e)</t>
    </r>
  </si>
  <si>
    <r>
      <t>∑NMVOC tCO</t>
    </r>
    <r>
      <rPr>
        <i/>
        <vertAlign val="subscript"/>
        <sz val="10"/>
        <color rgb="FF000000"/>
        <rFont val="Arial"/>
        <family val="2"/>
      </rPr>
      <t>2</t>
    </r>
    <r>
      <rPr>
        <i/>
        <sz val="10"/>
        <color rgb="FF000000"/>
        <rFont val="Arial"/>
        <family val="2"/>
      </rPr>
      <t>e</t>
    </r>
  </si>
  <si>
    <r>
      <t>Baseline Total non-CO</t>
    </r>
    <r>
      <rPr>
        <vertAlign val="subscript"/>
        <sz val="10"/>
        <rFont val="Arial"/>
        <family val="2"/>
      </rPr>
      <t>2</t>
    </r>
    <r>
      <rPr>
        <sz val="10"/>
        <rFont val="Arial"/>
        <family val="2"/>
      </rPr>
      <t xml:space="preserve"> (tCO</t>
    </r>
    <r>
      <rPr>
        <vertAlign val="subscript"/>
        <sz val="10"/>
        <rFont val="Arial"/>
        <family val="2"/>
      </rPr>
      <t>2</t>
    </r>
    <r>
      <rPr>
        <sz val="10"/>
        <rFont val="Arial"/>
        <family val="2"/>
      </rPr>
      <t>e)</t>
    </r>
  </si>
  <si>
    <r>
      <t xml:space="preserve"> TOTAL non-CO</t>
    </r>
    <r>
      <rPr>
        <i/>
        <vertAlign val="subscript"/>
        <sz val="10"/>
        <color rgb="FF000000"/>
        <rFont val="Arial"/>
        <family val="2"/>
      </rPr>
      <t>2</t>
    </r>
    <r>
      <rPr>
        <i/>
        <sz val="10"/>
        <color rgb="FF000000"/>
        <rFont val="Arial"/>
        <family val="2"/>
      </rPr>
      <t xml:space="preserve"> tCO</t>
    </r>
    <r>
      <rPr>
        <i/>
        <vertAlign val="subscript"/>
        <sz val="10"/>
        <color rgb="FF000000"/>
        <rFont val="Arial"/>
        <family val="2"/>
      </rPr>
      <t>2</t>
    </r>
    <r>
      <rPr>
        <i/>
        <sz val="10"/>
        <color rgb="FF000000"/>
        <rFont val="Arial"/>
        <family val="2"/>
      </rPr>
      <t>e</t>
    </r>
  </si>
  <si>
    <r>
      <t>Periodic Baseline Wildfire/Prescibed Burn Emissions (tCO</t>
    </r>
    <r>
      <rPr>
        <vertAlign val="subscript"/>
        <sz val="10"/>
        <rFont val="Arial"/>
        <family val="2"/>
      </rPr>
      <t>2</t>
    </r>
    <r>
      <rPr>
        <sz val="10"/>
        <rFont val="Arial"/>
        <family val="2"/>
      </rPr>
      <t>e)</t>
    </r>
  </si>
  <si>
    <r>
      <t>W</t>
    </r>
    <r>
      <rPr>
        <i/>
        <vertAlign val="subscript"/>
        <sz val="10"/>
        <color theme="1"/>
        <rFont val="Arial"/>
        <family val="2"/>
      </rPr>
      <t>BSL,i</t>
    </r>
  </si>
  <si>
    <r>
      <t>Cumulative Baseline Wildfire/Prescibed Burn Emissions (tCO</t>
    </r>
    <r>
      <rPr>
        <vertAlign val="subscript"/>
        <sz val="10"/>
        <rFont val="Arial"/>
        <family val="2"/>
      </rPr>
      <t>2</t>
    </r>
    <r>
      <rPr>
        <sz val="10"/>
        <rFont val="Arial"/>
        <family val="2"/>
      </rPr>
      <t>e)</t>
    </r>
  </si>
  <si>
    <r>
      <t>W</t>
    </r>
    <r>
      <rPr>
        <i/>
        <vertAlign val="subscript"/>
        <sz val="10"/>
        <color theme="1"/>
        <rFont val="Arial"/>
        <family val="2"/>
      </rPr>
      <t>BSL,i</t>
    </r>
    <r>
      <rPr>
        <i/>
        <sz val="10"/>
        <color theme="1"/>
        <rFont val="Arial"/>
        <family val="2"/>
      </rPr>
      <t xml:space="preserve"> cumulative</t>
    </r>
  </si>
  <si>
    <r>
      <t>Project CO</t>
    </r>
    <r>
      <rPr>
        <vertAlign val="subscript"/>
        <sz val="10"/>
        <rFont val="Arial"/>
        <family val="2"/>
      </rPr>
      <t>2</t>
    </r>
    <r>
      <rPr>
        <sz val="10"/>
        <rFont val="Arial"/>
        <family val="2"/>
      </rPr>
      <t xml:space="preserve"> Emissions (tCO</t>
    </r>
    <r>
      <rPr>
        <vertAlign val="subscript"/>
        <sz val="10"/>
        <rFont val="Arial"/>
        <family val="2"/>
      </rPr>
      <t>2</t>
    </r>
    <r>
      <rPr>
        <sz val="10"/>
        <rFont val="Arial"/>
        <family val="2"/>
      </rPr>
      <t>e)</t>
    </r>
  </si>
  <si>
    <r>
      <t>Project CH</t>
    </r>
    <r>
      <rPr>
        <vertAlign val="subscript"/>
        <sz val="10"/>
        <rFont val="Arial"/>
        <family val="2"/>
      </rPr>
      <t>4</t>
    </r>
    <r>
      <rPr>
        <sz val="10"/>
        <rFont val="Arial"/>
        <family val="2"/>
      </rPr>
      <t xml:space="preserve"> Emissions (tCH</t>
    </r>
    <r>
      <rPr>
        <vertAlign val="subscript"/>
        <sz val="10"/>
        <rFont val="Arial"/>
        <family val="2"/>
      </rPr>
      <t>4</t>
    </r>
    <r>
      <rPr>
        <sz val="10"/>
        <rFont val="Arial"/>
        <family val="2"/>
      </rPr>
      <t>)</t>
    </r>
  </si>
  <si>
    <r>
      <t>Project CH</t>
    </r>
    <r>
      <rPr>
        <vertAlign val="subscript"/>
        <sz val="10"/>
        <rFont val="Arial"/>
        <family val="2"/>
      </rPr>
      <t>4</t>
    </r>
    <r>
      <rPr>
        <sz val="10"/>
        <rFont val="Arial"/>
        <family val="2"/>
      </rPr>
      <t xml:space="preserve"> Emissions (tCO</t>
    </r>
    <r>
      <rPr>
        <vertAlign val="subscript"/>
        <sz val="10"/>
        <rFont val="Arial"/>
        <family val="2"/>
      </rPr>
      <t>2</t>
    </r>
    <r>
      <rPr>
        <sz val="10"/>
        <rFont val="Arial"/>
        <family val="2"/>
      </rPr>
      <t>e)</t>
    </r>
  </si>
  <si>
    <r>
      <t>Project N</t>
    </r>
    <r>
      <rPr>
        <vertAlign val="subscript"/>
        <sz val="10"/>
        <rFont val="Arial"/>
        <family val="2"/>
      </rPr>
      <t>2</t>
    </r>
    <r>
      <rPr>
        <sz val="10"/>
        <rFont val="Arial"/>
        <family val="2"/>
      </rPr>
      <t>O Emissions (tCO</t>
    </r>
    <r>
      <rPr>
        <vertAlign val="subscript"/>
        <sz val="10"/>
        <rFont val="Arial"/>
        <family val="2"/>
      </rPr>
      <t>2</t>
    </r>
    <r>
      <rPr>
        <sz val="10"/>
        <rFont val="Arial"/>
        <family val="2"/>
      </rPr>
      <t>e)</t>
    </r>
  </si>
  <si>
    <r>
      <t>Project CO Emissions (tCO</t>
    </r>
    <r>
      <rPr>
        <vertAlign val="subscript"/>
        <sz val="10"/>
        <rFont val="Arial"/>
        <family val="2"/>
      </rPr>
      <t>2</t>
    </r>
    <r>
      <rPr>
        <sz val="10"/>
        <rFont val="Arial"/>
        <family val="2"/>
      </rPr>
      <t>e)</t>
    </r>
  </si>
  <si>
    <r>
      <t>Project Particulate Matter (2.5) Emissions (tPM</t>
    </r>
    <r>
      <rPr>
        <vertAlign val="subscript"/>
        <sz val="10"/>
        <rFont val="Arial"/>
        <family val="2"/>
      </rPr>
      <t>2.5</t>
    </r>
    <r>
      <rPr>
        <sz val="10"/>
        <rFont val="Arial"/>
        <family val="2"/>
      </rPr>
      <t>)</t>
    </r>
  </si>
  <si>
    <r>
      <t>Project PM</t>
    </r>
    <r>
      <rPr>
        <vertAlign val="subscript"/>
        <sz val="10"/>
        <rFont val="Arial"/>
        <family val="2"/>
      </rPr>
      <t>2.5</t>
    </r>
    <r>
      <rPr>
        <sz val="10"/>
        <rFont val="Arial"/>
        <family val="2"/>
      </rPr>
      <t xml:space="preserve"> (tCO</t>
    </r>
    <r>
      <rPr>
        <vertAlign val="subscript"/>
        <sz val="10"/>
        <rFont val="Arial"/>
        <family val="2"/>
      </rPr>
      <t>2</t>
    </r>
    <r>
      <rPr>
        <sz val="10"/>
        <rFont val="Arial"/>
        <family val="2"/>
      </rPr>
      <t>e)</t>
    </r>
  </si>
  <si>
    <r>
      <t>Project NMVOC (tCO</t>
    </r>
    <r>
      <rPr>
        <vertAlign val="subscript"/>
        <sz val="10"/>
        <rFont val="Arial"/>
        <family val="2"/>
      </rPr>
      <t>2</t>
    </r>
    <r>
      <rPr>
        <sz val="10"/>
        <rFont val="Arial"/>
        <family val="2"/>
      </rPr>
      <t>e)</t>
    </r>
  </si>
  <si>
    <r>
      <t>Project Total non-CO</t>
    </r>
    <r>
      <rPr>
        <vertAlign val="subscript"/>
        <sz val="10"/>
        <rFont val="Arial"/>
        <family val="2"/>
      </rPr>
      <t>2</t>
    </r>
    <r>
      <rPr>
        <sz val="10"/>
        <rFont val="Arial"/>
        <family val="2"/>
      </rPr>
      <t xml:space="preserve"> (tCO</t>
    </r>
    <r>
      <rPr>
        <vertAlign val="subscript"/>
        <sz val="10"/>
        <rFont val="Arial"/>
        <family val="2"/>
      </rPr>
      <t>2</t>
    </r>
    <r>
      <rPr>
        <sz val="10"/>
        <rFont val="Arial"/>
        <family val="2"/>
      </rPr>
      <t>e)</t>
    </r>
  </si>
  <si>
    <r>
      <t>Periodic Project Wildfire/Prescibed Burn Emissions (tCO</t>
    </r>
    <r>
      <rPr>
        <vertAlign val="subscript"/>
        <sz val="10"/>
        <rFont val="Arial"/>
        <family val="2"/>
      </rPr>
      <t>2</t>
    </r>
    <r>
      <rPr>
        <sz val="10"/>
        <rFont val="Arial"/>
        <family val="2"/>
      </rPr>
      <t>e)</t>
    </r>
  </si>
  <si>
    <r>
      <t>W</t>
    </r>
    <r>
      <rPr>
        <i/>
        <vertAlign val="subscript"/>
        <sz val="10"/>
        <color theme="1"/>
        <rFont val="Arial"/>
        <family val="2"/>
      </rPr>
      <t>PR,i</t>
    </r>
  </si>
  <si>
    <r>
      <t>Cumulative Project Wildfire/Prescibed Burn Emissions (tCO</t>
    </r>
    <r>
      <rPr>
        <vertAlign val="subscript"/>
        <sz val="10"/>
        <rFont val="Arial"/>
        <family val="2"/>
      </rPr>
      <t>2</t>
    </r>
    <r>
      <rPr>
        <sz val="10"/>
        <rFont val="Arial"/>
        <family val="2"/>
      </rPr>
      <t>e)</t>
    </r>
  </si>
  <si>
    <r>
      <t>W</t>
    </r>
    <r>
      <rPr>
        <i/>
        <vertAlign val="subscript"/>
        <sz val="10"/>
        <color theme="1"/>
        <rFont val="Arial"/>
        <family val="2"/>
      </rPr>
      <t>PR,i</t>
    </r>
    <r>
      <rPr>
        <i/>
        <sz val="10"/>
        <color theme="1"/>
        <rFont val="Arial"/>
        <family val="2"/>
      </rPr>
      <t xml:space="preserve"> cumulative</t>
    </r>
  </si>
  <si>
    <r>
      <t>C</t>
    </r>
    <r>
      <rPr>
        <i/>
        <vertAlign val="subscript"/>
        <sz val="10"/>
        <color theme="1"/>
        <rFont val="Arial"/>
        <family val="2"/>
      </rPr>
      <t>TC</t>
    </r>
  </si>
  <si>
    <r>
      <t>P</t>
    </r>
    <r>
      <rPr>
        <i/>
        <vertAlign val="subscript"/>
        <sz val="10"/>
        <color theme="1"/>
        <rFont val="Arial"/>
        <family val="2"/>
      </rPr>
      <t>DR,bsl</t>
    </r>
  </si>
  <si>
    <r>
      <t>P</t>
    </r>
    <r>
      <rPr>
        <i/>
        <vertAlign val="subscript"/>
        <sz val="10"/>
        <color theme="1"/>
        <rFont val="Arial"/>
        <family val="2"/>
      </rPr>
      <t>DR,pr</t>
    </r>
  </si>
  <si>
    <r>
      <t>C</t>
    </r>
    <r>
      <rPr>
        <i/>
        <vertAlign val="subscript"/>
        <sz val="10"/>
        <color theme="1"/>
        <rFont val="Arial"/>
        <family val="2"/>
      </rPr>
      <t>DR</t>
    </r>
    <r>
      <rPr>
        <i/>
        <sz val="10"/>
        <color theme="1"/>
        <rFont val="Arial"/>
        <family val="2"/>
      </rPr>
      <t>, project</t>
    </r>
  </si>
  <si>
    <r>
      <t>C</t>
    </r>
    <r>
      <rPr>
        <i/>
        <vertAlign val="subscript"/>
        <sz val="10"/>
        <color theme="1"/>
        <rFont val="Arial"/>
        <family val="2"/>
      </rPr>
      <t>DR</t>
    </r>
    <r>
      <rPr>
        <i/>
        <sz val="10"/>
        <color theme="1"/>
        <rFont val="Arial"/>
        <family val="2"/>
      </rPr>
      <t>, project, cumulative</t>
    </r>
  </si>
  <si>
    <r>
      <t>C</t>
    </r>
    <r>
      <rPr>
        <i/>
        <vertAlign val="subscript"/>
        <sz val="10"/>
        <color theme="1"/>
        <rFont val="Arial"/>
        <family val="2"/>
      </rPr>
      <t>DR</t>
    </r>
    <r>
      <rPr>
        <i/>
        <sz val="10"/>
        <color theme="1"/>
        <rFont val="Arial"/>
        <family val="2"/>
      </rPr>
      <t>, baseline</t>
    </r>
  </si>
  <si>
    <r>
      <t>C</t>
    </r>
    <r>
      <rPr>
        <i/>
        <vertAlign val="subscript"/>
        <sz val="10"/>
        <color theme="1"/>
        <rFont val="Arial"/>
        <family val="2"/>
      </rPr>
      <t>DR</t>
    </r>
    <r>
      <rPr>
        <i/>
        <sz val="10"/>
        <color theme="1"/>
        <rFont val="Arial"/>
        <family val="2"/>
      </rPr>
      <t>, baseline, cumulative</t>
    </r>
  </si>
  <si>
    <r>
      <t>C</t>
    </r>
    <r>
      <rPr>
        <i/>
        <vertAlign val="subscript"/>
        <sz val="10"/>
        <color theme="1"/>
        <rFont val="Arial"/>
        <family val="2"/>
      </rPr>
      <t>OPS</t>
    </r>
  </si>
  <si>
    <r>
      <t xml:space="preserve">This tool is provided by the Climate Action Reserve to accompany the Climate Forward Reduced Emissions from Megafires (REM) Forecast Methodology v1.0, to quantify the Forecast Mitigation Units (FMUs) attributable to a project registering under the Climate Forward program.
</t>
    </r>
    <r>
      <rPr>
        <b/>
        <i/>
        <sz val="10"/>
        <color theme="4"/>
        <rFont val="Arial"/>
        <family val="2"/>
      </rPr>
      <t xml:space="preserve">If you have questions, comments, or suggestions related to this tool, please send an e-mail to </t>
    </r>
    <r>
      <rPr>
        <b/>
        <i/>
        <sz val="10"/>
        <color theme="3"/>
        <rFont val="Arial"/>
        <family val="2"/>
      </rPr>
      <t>policy@climateactionreserve.org</t>
    </r>
    <r>
      <rPr>
        <b/>
        <i/>
        <sz val="10"/>
        <color theme="4"/>
        <rFont val="Arial"/>
        <family val="2"/>
      </rPr>
      <t>.</t>
    </r>
  </si>
  <si>
    <r>
      <t>High Severity Fire Acres (</t>
    </r>
    <r>
      <rPr>
        <b/>
        <i/>
        <sz val="10"/>
        <rFont val="Arial"/>
        <family val="2"/>
      </rPr>
      <t>Ahs, f</t>
    </r>
    <r>
      <rPr>
        <b/>
        <sz val="10"/>
        <rFont val="Arial"/>
        <family val="2"/>
      </rPr>
      <t>)</t>
    </r>
  </si>
  <si>
    <r>
      <t>SC</t>
    </r>
    <r>
      <rPr>
        <b/>
        <vertAlign val="subscript"/>
        <sz val="10"/>
        <color theme="1"/>
        <rFont val="Arial"/>
        <family val="2"/>
      </rPr>
      <t>total</t>
    </r>
  </si>
  <si>
    <r>
      <t>E</t>
    </r>
    <r>
      <rPr>
        <i/>
        <vertAlign val="subscript"/>
        <sz val="10"/>
        <color theme="1"/>
        <rFont val="Arial"/>
        <family val="2"/>
      </rPr>
      <t>pr</t>
    </r>
    <r>
      <rPr>
        <i/>
        <sz val="10"/>
        <color theme="1"/>
        <rFont val="Arial"/>
        <family val="2"/>
      </rPr>
      <t xml:space="preserve"> - C</t>
    </r>
    <r>
      <rPr>
        <i/>
        <vertAlign val="subscript"/>
        <sz val="10"/>
        <color theme="1"/>
        <rFont val="Arial"/>
        <family val="2"/>
      </rPr>
      <t>pr</t>
    </r>
    <r>
      <rPr>
        <i/>
        <sz val="10"/>
        <color theme="1"/>
        <rFont val="Arial"/>
        <family val="2"/>
      </rPr>
      <t>, cumulative</t>
    </r>
  </si>
  <si>
    <r>
      <t>E</t>
    </r>
    <r>
      <rPr>
        <i/>
        <vertAlign val="subscript"/>
        <sz val="10"/>
        <color theme="1"/>
        <rFont val="Arial"/>
        <family val="2"/>
      </rPr>
      <t>pr</t>
    </r>
    <r>
      <rPr>
        <i/>
        <sz val="10"/>
        <color theme="1"/>
        <rFont val="Arial"/>
        <family val="2"/>
      </rPr>
      <t xml:space="preserve"> - C</t>
    </r>
    <r>
      <rPr>
        <i/>
        <vertAlign val="subscript"/>
        <sz val="10"/>
        <color theme="1"/>
        <rFont val="Arial"/>
        <family val="2"/>
      </rPr>
      <t>pr</t>
    </r>
  </si>
  <si>
    <r>
      <t>E</t>
    </r>
    <r>
      <rPr>
        <i/>
        <vertAlign val="subscript"/>
        <sz val="10"/>
        <color theme="1"/>
        <rFont val="Arial"/>
        <family val="2"/>
      </rPr>
      <t>bsl</t>
    </r>
    <r>
      <rPr>
        <i/>
        <sz val="10"/>
        <color theme="1"/>
        <rFont val="Arial"/>
        <family val="2"/>
      </rPr>
      <t xml:space="preserve"> - C</t>
    </r>
    <r>
      <rPr>
        <i/>
        <vertAlign val="subscript"/>
        <sz val="10"/>
        <color theme="1"/>
        <rFont val="Arial"/>
        <family val="2"/>
      </rPr>
      <t>bsl</t>
    </r>
    <r>
      <rPr>
        <i/>
        <sz val="10"/>
        <color theme="1"/>
        <rFont val="Arial"/>
        <family val="2"/>
      </rPr>
      <t>, cumulative</t>
    </r>
  </si>
  <si>
    <r>
      <t>E</t>
    </r>
    <r>
      <rPr>
        <i/>
        <vertAlign val="subscript"/>
        <sz val="10"/>
        <color theme="1"/>
        <rFont val="Arial"/>
        <family val="2"/>
      </rPr>
      <t>bsl</t>
    </r>
    <r>
      <rPr>
        <i/>
        <sz val="10"/>
        <color theme="1"/>
        <rFont val="Arial"/>
        <family val="2"/>
      </rPr>
      <t xml:space="preserve"> - C</t>
    </r>
    <r>
      <rPr>
        <i/>
        <vertAlign val="subscript"/>
        <sz val="10"/>
        <color theme="1"/>
        <rFont val="Arial"/>
        <family val="2"/>
      </rPr>
      <t>bsl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</si>
</sst>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_);_(* \(#,##0\);_(* &quot;-&quot;??_);_(@_)"/>
    <numFmt numFmtId="165" formatCode="_(* #,##0.0_);_(* \(#,##0.0\);_(* &quot;-&quot;??_);_(@_)"/>
    <numFmt numFmtId="166" formatCode="0.0%"/>
    <numFmt numFmtId="167" formatCode="0.000%"/>
  </numFmts>
  <fonts count="26" x14ac:knownFonts="1">
    <font>
      <sz val="11"/>
      <color theme="1"/>
      <name val="Calibri"/>
      <family val="2"/>
      <scheme val="minor"/>
    </font>
    <font>
      <sz val="11"/>
      <color theme="1"/>
      <name val="Calibri"/>
      <family val="2"/>
      <scheme val="minor"/>
    </font>
    <font>
      <sz val="10"/>
      <name val="Arial"/>
      <family val="2"/>
    </font>
    <font>
      <sz val="10"/>
      <name val="MS Sans Serif"/>
    </font>
    <font>
      <i/>
      <sz val="8"/>
      <color theme="1"/>
      <name val="Arial"/>
      <family val="2"/>
    </font>
    <font>
      <b/>
      <sz val="10"/>
      <name val="Arial"/>
      <family val="2"/>
    </font>
    <font>
      <sz val="10"/>
      <color theme="1"/>
      <name val="Arial"/>
      <family val="2"/>
    </font>
    <font>
      <b/>
      <sz val="10"/>
      <color theme="1"/>
      <name val="Arial"/>
      <family val="2"/>
    </font>
    <font>
      <i/>
      <sz val="10"/>
      <name val="Arial"/>
      <family val="2"/>
    </font>
    <font>
      <b/>
      <i/>
      <sz val="10"/>
      <name val="Arial"/>
      <family val="2"/>
    </font>
    <font>
      <b/>
      <i/>
      <vertAlign val="subscript"/>
      <sz val="10"/>
      <name val="Arial"/>
      <family val="2"/>
    </font>
    <font>
      <b/>
      <u/>
      <sz val="10"/>
      <color theme="1"/>
      <name val="Arial"/>
      <family val="2"/>
    </font>
    <font>
      <vertAlign val="subscript"/>
      <sz val="10"/>
      <name val="Arial"/>
      <family val="2"/>
    </font>
    <font>
      <u/>
      <sz val="10"/>
      <color theme="1"/>
      <name val="Arial"/>
      <family val="2"/>
    </font>
    <font>
      <i/>
      <sz val="10"/>
      <color theme="1"/>
      <name val="Arial"/>
      <family val="2"/>
    </font>
    <font>
      <i/>
      <vertAlign val="subscript"/>
      <sz val="10"/>
      <color theme="1"/>
      <name val="Arial"/>
      <family val="2"/>
    </font>
    <font>
      <i/>
      <u/>
      <sz val="10"/>
      <color rgb="FF000000"/>
      <name val="Arial"/>
      <family val="2"/>
    </font>
    <font>
      <i/>
      <sz val="10"/>
      <color rgb="FF000000"/>
      <name val="Arial"/>
      <family val="2"/>
    </font>
    <font>
      <sz val="10"/>
      <color rgb="FF000000"/>
      <name val="Arial"/>
      <family val="2"/>
    </font>
    <font>
      <i/>
      <vertAlign val="subscript"/>
      <sz val="10"/>
      <color rgb="FF000000"/>
      <name val="Arial"/>
      <family val="2"/>
    </font>
    <font>
      <b/>
      <i/>
      <sz val="10"/>
      <color rgb="FFFF0000"/>
      <name val="Arial"/>
      <family val="2"/>
    </font>
    <font>
      <b/>
      <sz val="10"/>
      <color theme="0"/>
      <name val="Arial"/>
      <family val="2"/>
    </font>
    <font>
      <b/>
      <i/>
      <sz val="10"/>
      <color theme="4"/>
      <name val="Arial"/>
      <family val="2"/>
    </font>
    <font>
      <b/>
      <i/>
      <sz val="10"/>
      <color theme="3"/>
      <name val="Arial"/>
      <family val="2"/>
    </font>
    <font>
      <b/>
      <vertAlign val="subscript"/>
      <sz val="10"/>
      <color theme="1"/>
      <name val="Arial"/>
      <family val="2"/>
    </font>
    <font>
      <b/>
      <i/>
      <sz val="10"/>
      <color theme="1"/>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2" tint="-0.249977111117893"/>
        <bgColor indexed="64"/>
      </patternFill>
    </fill>
    <fill>
      <patternFill patternType="solid">
        <fgColor theme="1"/>
        <bgColor indexed="64"/>
      </patternFill>
    </fill>
    <fill>
      <patternFill patternType="solid">
        <fgColor rgb="FF92D050"/>
        <bgColor indexed="64"/>
      </patternFill>
    </fill>
    <fill>
      <patternFill patternType="solid">
        <fgColor theme="0" tint="-0.249977111117893"/>
        <bgColor indexed="64"/>
      </patternFill>
    </fill>
    <fill>
      <patternFill patternType="solid">
        <fgColor theme="9"/>
        <bgColor indexed="64"/>
      </patternFill>
    </fill>
    <fill>
      <patternFill patternType="solid">
        <fgColor rgb="FF00B0F0"/>
        <bgColor indexed="64"/>
      </patternFill>
    </fill>
    <fill>
      <patternFill patternType="solid">
        <fgColor rgb="FF66CCFF"/>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rgb="FF92D050"/>
      </left>
      <right/>
      <top style="thin">
        <color rgb="FF92D050"/>
      </top>
      <bottom/>
      <diagonal/>
    </border>
    <border>
      <left/>
      <right/>
      <top style="thin">
        <color rgb="FF92D050"/>
      </top>
      <bottom/>
      <diagonal/>
    </border>
    <border>
      <left/>
      <right style="thin">
        <color rgb="FF92D050"/>
      </right>
      <top style="thin">
        <color rgb="FF92D050"/>
      </top>
      <bottom/>
      <diagonal/>
    </border>
    <border>
      <left style="thin">
        <color rgb="FF92D050"/>
      </left>
      <right/>
      <top/>
      <bottom/>
      <diagonal/>
    </border>
    <border>
      <left/>
      <right style="thin">
        <color rgb="FF92D050"/>
      </right>
      <top/>
      <bottom/>
      <diagonal/>
    </border>
    <border>
      <left style="thin">
        <color rgb="FF92D050"/>
      </left>
      <right/>
      <top/>
      <bottom style="thin">
        <color rgb="FF92D050"/>
      </bottom>
      <diagonal/>
    </border>
    <border>
      <left/>
      <right/>
      <top/>
      <bottom style="thin">
        <color rgb="FF92D050"/>
      </bottom>
      <diagonal/>
    </border>
    <border>
      <left/>
      <right style="thin">
        <color rgb="FF92D050"/>
      </right>
      <top/>
      <bottom style="thin">
        <color rgb="FF92D050"/>
      </bottom>
      <diagonal/>
    </border>
    <border>
      <left style="thin">
        <color theme="9"/>
      </left>
      <right/>
      <top style="thin">
        <color theme="9"/>
      </top>
      <bottom/>
      <diagonal/>
    </border>
    <border>
      <left/>
      <right/>
      <top style="thin">
        <color theme="9"/>
      </top>
      <bottom/>
      <diagonal/>
    </border>
    <border>
      <left/>
      <right style="thin">
        <color theme="9"/>
      </right>
      <top style="thin">
        <color theme="9"/>
      </top>
      <bottom/>
      <diagonal/>
    </border>
    <border>
      <left style="thin">
        <color indexed="64"/>
      </left>
      <right/>
      <top style="thin">
        <color indexed="64"/>
      </top>
      <bottom/>
      <diagonal/>
    </border>
  </borders>
  <cellStyleXfs count="7">
    <xf numFmtId="0" fontId="0" fillId="0" borderId="0"/>
    <xf numFmtId="43" fontId="1" fillId="0" borderId="0" applyFont="0" applyFill="0" applyBorder="0" applyAlignment="0" applyProtection="0"/>
    <xf numFmtId="43" fontId="2" fillId="0" borderId="0" applyFont="0" applyFill="0" applyBorder="0" applyAlignment="0" applyProtection="0"/>
    <xf numFmtId="0" fontId="2" fillId="0" borderId="0"/>
    <xf numFmtId="0" fontId="1" fillId="0" borderId="0"/>
    <xf numFmtId="0" fontId="3" fillId="0" borderId="0"/>
    <xf numFmtId="9" fontId="1" fillId="0" borderId="0" applyFont="0" applyFill="0" applyBorder="0" applyAlignment="0" applyProtection="0"/>
  </cellStyleXfs>
  <cellXfs count="156">
    <xf numFmtId="0" fontId="0" fillId="0" borderId="0" xfId="0"/>
    <xf numFmtId="0" fontId="4" fillId="2" borderId="1" xfId="0" applyFont="1" applyFill="1" applyBorder="1" applyAlignment="1">
      <alignment horizontal="center" vertical="center" wrapText="1"/>
    </xf>
    <xf numFmtId="0" fontId="5" fillId="2" borderId="0" xfId="3" applyFont="1" applyFill="1" applyAlignment="1">
      <alignment horizontal="center" vertical="center" wrapText="1"/>
    </xf>
    <xf numFmtId="0" fontId="6" fillId="2" borderId="0" xfId="0" applyFont="1" applyFill="1"/>
    <xf numFmtId="0" fontId="7" fillId="2" borderId="0" xfId="0" applyFont="1" applyFill="1" applyAlignment="1">
      <alignment vertical="center"/>
    </xf>
    <xf numFmtId="0" fontId="6" fillId="2" borderId="0" xfId="0" applyFont="1" applyFill="1" applyAlignment="1">
      <alignment horizontal="center" vertical="center" wrapText="1"/>
    </xf>
    <xf numFmtId="0" fontId="5" fillId="2" borderId="1" xfId="0" applyFont="1" applyFill="1" applyBorder="1" applyAlignment="1">
      <alignment horizontal="right" vertical="center"/>
    </xf>
    <xf numFmtId="0" fontId="6" fillId="2" borderId="5" xfId="0" applyFont="1" applyFill="1" applyBorder="1" applyAlignment="1">
      <alignment horizontal="right" vertical="center"/>
    </xf>
    <xf numFmtId="164" fontId="2" fillId="6" borderId="1" xfId="2" applyNumberFormat="1" applyFont="1" applyFill="1" applyBorder="1" applyAlignment="1">
      <alignment horizontal="center" vertical="center"/>
    </xf>
    <xf numFmtId="0" fontId="2" fillId="2" borderId="2" xfId="3" applyFont="1" applyFill="1" applyBorder="1" applyAlignment="1">
      <alignment horizontal="left" vertical="center"/>
    </xf>
    <xf numFmtId="0" fontId="2" fillId="2" borderId="3" xfId="3" applyFont="1" applyFill="1" applyBorder="1" applyAlignment="1">
      <alignment horizontal="left" vertical="center"/>
    </xf>
    <xf numFmtId="0" fontId="2" fillId="2" borderId="4" xfId="3" applyFont="1" applyFill="1" applyBorder="1" applyAlignment="1">
      <alignment horizontal="left" vertical="center"/>
    </xf>
    <xf numFmtId="164" fontId="2" fillId="10" borderId="1" xfId="2" applyNumberFormat="1" applyFont="1" applyFill="1" applyBorder="1" applyAlignment="1">
      <alignment horizontal="center" vertical="center"/>
    </xf>
    <xf numFmtId="0" fontId="2" fillId="2" borderId="2" xfId="3" applyFont="1" applyFill="1" applyBorder="1" applyAlignment="1">
      <alignment vertical="center"/>
    </xf>
    <xf numFmtId="0" fontId="2" fillId="2" borderId="3" xfId="3" applyFont="1" applyFill="1" applyBorder="1" applyAlignment="1">
      <alignment vertical="center"/>
    </xf>
    <xf numFmtId="0" fontId="2" fillId="2" borderId="4" xfId="3" applyFont="1" applyFill="1" applyBorder="1" applyAlignment="1">
      <alignment vertical="center"/>
    </xf>
    <xf numFmtId="0" fontId="2" fillId="2" borderId="0" xfId="0" applyFont="1" applyFill="1" applyAlignment="1">
      <alignment horizontal="center" vertical="center" wrapText="1"/>
    </xf>
    <xf numFmtId="0" fontId="6" fillId="0" borderId="0" xfId="0" applyFont="1"/>
    <xf numFmtId="0" fontId="2" fillId="2" borderId="0" xfId="0" applyFont="1" applyFill="1" applyAlignment="1">
      <alignment vertical="center"/>
    </xf>
    <xf numFmtId="0" fontId="8" fillId="2" borderId="0" xfId="0" applyFont="1" applyFill="1" applyAlignment="1">
      <alignment vertical="center"/>
    </xf>
    <xf numFmtId="0" fontId="2" fillId="2" borderId="0" xfId="0" applyFont="1" applyFill="1" applyAlignment="1">
      <alignment horizontal="center" vertical="center"/>
    </xf>
    <xf numFmtId="0" fontId="5" fillId="2" borderId="3" xfId="0" applyFont="1" applyFill="1" applyBorder="1" applyAlignment="1">
      <alignment horizontal="right" vertical="center" wrapText="1"/>
    </xf>
    <xf numFmtId="164" fontId="2" fillId="10" borderId="2" xfId="2" applyNumberFormat="1" applyFont="1" applyFill="1" applyBorder="1" applyAlignment="1">
      <alignment horizontal="center" vertical="center"/>
    </xf>
    <xf numFmtId="164" fontId="2" fillId="10" borderId="4" xfId="2" applyNumberFormat="1" applyFont="1" applyFill="1" applyBorder="1" applyAlignment="1">
      <alignment horizontal="center" vertical="center"/>
    </xf>
    <xf numFmtId="0" fontId="5" fillId="2" borderId="3" xfId="0" applyFont="1" applyFill="1" applyBorder="1" applyAlignment="1">
      <alignment horizontal="right" vertical="center"/>
    </xf>
    <xf numFmtId="0" fontId="5" fillId="3" borderId="3" xfId="0" applyFont="1" applyFill="1" applyBorder="1" applyAlignment="1">
      <alignment horizontal="right" vertical="center"/>
    </xf>
    <xf numFmtId="0" fontId="2" fillId="3" borderId="3" xfId="0" applyFont="1" applyFill="1" applyBorder="1" applyAlignment="1">
      <alignment horizontal="center" vertical="center"/>
    </xf>
    <xf numFmtId="0" fontId="7" fillId="2" borderId="1" xfId="0" applyFont="1" applyFill="1" applyBorder="1"/>
    <xf numFmtId="0" fontId="7" fillId="2" borderId="4"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xf>
    <xf numFmtId="0" fontId="7" fillId="2" borderId="1" xfId="0" applyFont="1" applyFill="1" applyBorder="1" applyAlignment="1">
      <alignment horizontal="center" vertical="center" wrapText="1"/>
    </xf>
    <xf numFmtId="0" fontId="11" fillId="2" borderId="5" xfId="0" applyFont="1" applyFill="1" applyBorder="1" applyAlignment="1">
      <alignment vertical="center"/>
    </xf>
    <xf numFmtId="0" fontId="11" fillId="2" borderId="6" xfId="0" applyFont="1" applyFill="1" applyBorder="1" applyAlignment="1">
      <alignment horizontal="center"/>
    </xf>
    <xf numFmtId="0" fontId="11" fillId="2" borderId="5" xfId="0" applyFont="1" applyFill="1" applyBorder="1" applyAlignment="1">
      <alignment horizontal="center"/>
    </xf>
    <xf numFmtId="0" fontId="11" fillId="2" borderId="2" xfId="0" applyFont="1" applyFill="1" applyBorder="1" applyAlignment="1">
      <alignment horizontal="center"/>
    </xf>
    <xf numFmtId="0" fontId="11"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2" borderId="0" xfId="0" applyFont="1" applyFill="1"/>
    <xf numFmtId="0" fontId="2" fillId="6" borderId="1" xfId="2" applyNumberFormat="1" applyFont="1" applyFill="1" applyBorder="1" applyAlignment="1">
      <alignment horizontal="center" vertical="center"/>
    </xf>
    <xf numFmtId="0" fontId="13" fillId="2" borderId="3" xfId="0" applyFont="1" applyFill="1" applyBorder="1"/>
    <xf numFmtId="0" fontId="14"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43" fontId="2" fillId="5" borderId="9" xfId="2" applyFont="1" applyFill="1" applyBorder="1" applyAlignment="1">
      <alignment horizontal="center" vertical="center"/>
    </xf>
    <xf numFmtId="0" fontId="2" fillId="10" borderId="1" xfId="2" applyNumberFormat="1" applyFont="1" applyFill="1" applyBorder="1" applyAlignment="1">
      <alignment horizontal="center" vertical="center"/>
    </xf>
    <xf numFmtId="164" fontId="2" fillId="10" borderId="1" xfId="1" applyNumberFormat="1" applyFont="1" applyFill="1" applyBorder="1" applyAlignment="1">
      <alignment horizontal="center" vertical="center"/>
    </xf>
    <xf numFmtId="0" fontId="6" fillId="2" borderId="3" xfId="0" applyFont="1" applyFill="1" applyBorder="1"/>
    <xf numFmtId="43" fontId="2" fillId="5" borderId="8" xfId="2" applyFont="1" applyFill="1" applyBorder="1" applyAlignment="1">
      <alignment horizontal="center" vertical="center"/>
    </xf>
    <xf numFmtId="164" fontId="7" fillId="2" borderId="11" xfId="1" applyNumberFormat="1" applyFont="1" applyFill="1" applyBorder="1"/>
    <xf numFmtId="43" fontId="6" fillId="2" borderId="0" xfId="0" applyNumberFormat="1" applyFont="1" applyFill="1"/>
    <xf numFmtId="0" fontId="11" fillId="2" borderId="8" xfId="0" applyFont="1" applyFill="1" applyBorder="1" applyAlignment="1">
      <alignment vertical="center"/>
    </xf>
    <xf numFmtId="165" fontId="11" fillId="2" borderId="8" xfId="0" applyNumberFormat="1" applyFont="1" applyFill="1" applyBorder="1"/>
    <xf numFmtId="0" fontId="11" fillId="2" borderId="10" xfId="0" applyFont="1" applyFill="1" applyBorder="1"/>
    <xf numFmtId="43" fontId="6" fillId="2" borderId="1" xfId="0" applyNumberFormat="1" applyFont="1" applyFill="1" applyBorder="1" applyAlignment="1">
      <alignment horizontal="left" vertical="center" wrapText="1"/>
    </xf>
    <xf numFmtId="0" fontId="16" fillId="2" borderId="2" xfId="0" applyFont="1" applyFill="1" applyBorder="1" applyAlignment="1">
      <alignment horizontal="center" vertical="center" wrapText="1"/>
    </xf>
    <xf numFmtId="0" fontId="17" fillId="2" borderId="1" xfId="0" applyFont="1" applyFill="1" applyBorder="1" applyAlignment="1">
      <alignment horizontal="center" vertical="center" wrapText="1"/>
    </xf>
    <xf numFmtId="165" fontId="6" fillId="2" borderId="2" xfId="0" applyNumberFormat="1" applyFont="1" applyFill="1" applyBorder="1"/>
    <xf numFmtId="0" fontId="13" fillId="2" borderId="2" xfId="0" applyFont="1" applyFill="1" applyBorder="1"/>
    <xf numFmtId="0" fontId="2" fillId="10" borderId="1" xfId="2" applyNumberFormat="1" applyFont="1" applyFill="1" applyBorder="1" applyAlignment="1">
      <alignment horizontal="center" vertical="center" wrapText="1"/>
    </xf>
    <xf numFmtId="165" fontId="6" fillId="2" borderId="1" xfId="0" applyNumberFormat="1" applyFont="1" applyFill="1" applyBorder="1"/>
    <xf numFmtId="43" fontId="11" fillId="2" borderId="8" xfId="0" applyNumberFormat="1" applyFont="1" applyFill="1" applyBorder="1"/>
    <xf numFmtId="0" fontId="11" fillId="2" borderId="1" xfId="0" applyFont="1" applyFill="1" applyBorder="1"/>
    <xf numFmtId="165" fontId="6" fillId="10" borderId="1" xfId="2" applyNumberFormat="1" applyFont="1" applyFill="1" applyBorder="1" applyAlignment="1">
      <alignment horizontal="center" vertical="center"/>
    </xf>
    <xf numFmtId="0" fontId="6" fillId="2" borderId="2" xfId="0" applyFont="1" applyFill="1" applyBorder="1"/>
    <xf numFmtId="166" fontId="2" fillId="10" borderId="1" xfId="6" applyNumberFormat="1" applyFont="1" applyFill="1" applyBorder="1" applyAlignment="1">
      <alignment horizontal="right" vertical="center"/>
    </xf>
    <xf numFmtId="0" fontId="11" fillId="2" borderId="8" xfId="0" applyFont="1" applyFill="1" applyBorder="1"/>
    <xf numFmtId="0" fontId="6" fillId="0" borderId="0" xfId="0" applyFont="1" applyAlignment="1">
      <alignment horizontal="center" vertical="center" wrapText="1"/>
    </xf>
    <xf numFmtId="0" fontId="6" fillId="11" borderId="0" xfId="4" applyFont="1" applyFill="1"/>
    <xf numFmtId="0" fontId="7" fillId="11" borderId="0" xfId="4" applyFont="1" applyFill="1"/>
    <xf numFmtId="49" fontId="20" fillId="11" borderId="0" xfId="4" applyNumberFormat="1" applyFont="1" applyFill="1"/>
    <xf numFmtId="0" fontId="20" fillId="11" borderId="0" xfId="4" applyFont="1" applyFill="1" applyAlignment="1">
      <alignment vertical="top"/>
    </xf>
    <xf numFmtId="0" fontId="20" fillId="11" borderId="0" xfId="4" applyFont="1" applyFill="1" applyAlignment="1">
      <alignment vertical="top" wrapText="1"/>
    </xf>
    <xf numFmtId="0" fontId="20" fillId="11" borderId="0" xfId="4" applyFont="1" applyFill="1" applyAlignment="1">
      <alignment vertical="top"/>
    </xf>
    <xf numFmtId="0" fontId="6" fillId="11" borderId="0" xfId="4" applyFont="1" applyFill="1" applyAlignment="1">
      <alignment horizontal="right" vertical="center"/>
    </xf>
    <xf numFmtId="0" fontId="21" fillId="6" borderId="0" xfId="5" applyFont="1" applyFill="1" applyAlignment="1">
      <alignment horizontal="left"/>
    </xf>
    <xf numFmtId="0" fontId="8" fillId="11" borderId="12" xfId="4" applyFont="1" applyFill="1" applyBorder="1" applyAlignment="1">
      <alignment horizontal="left" vertical="center" wrapText="1"/>
    </xf>
    <xf numFmtId="0" fontId="8" fillId="11" borderId="13" xfId="4" applyFont="1" applyFill="1" applyBorder="1" applyAlignment="1">
      <alignment horizontal="left" vertical="center" wrapText="1"/>
    </xf>
    <xf numFmtId="0" fontId="8" fillId="11" borderId="14" xfId="4" applyFont="1" applyFill="1" applyBorder="1" applyAlignment="1">
      <alignment horizontal="left" vertical="center" wrapText="1"/>
    </xf>
    <xf numFmtId="0" fontId="8" fillId="11" borderId="15" xfId="4" applyFont="1" applyFill="1" applyBorder="1" applyAlignment="1">
      <alignment horizontal="left" vertical="center" wrapText="1"/>
    </xf>
    <xf numFmtId="0" fontId="8" fillId="11" borderId="0" xfId="4" applyFont="1" applyFill="1" applyAlignment="1">
      <alignment horizontal="left" vertical="center" wrapText="1"/>
    </xf>
    <xf numFmtId="0" fontId="8" fillId="11" borderId="16" xfId="4" applyFont="1" applyFill="1" applyBorder="1" applyAlignment="1">
      <alignment horizontal="left" vertical="center" wrapText="1"/>
    </xf>
    <xf numFmtId="0" fontId="8" fillId="11" borderId="17" xfId="4" applyFont="1" applyFill="1" applyBorder="1" applyAlignment="1">
      <alignment horizontal="left" vertical="center" wrapText="1"/>
    </xf>
    <xf numFmtId="0" fontId="8" fillId="11" borderId="18" xfId="4" applyFont="1" applyFill="1" applyBorder="1" applyAlignment="1">
      <alignment horizontal="left" vertical="center" wrapText="1"/>
    </xf>
    <xf numFmtId="0" fontId="8" fillId="11" borderId="19" xfId="4" applyFont="1" applyFill="1" applyBorder="1" applyAlignment="1">
      <alignment horizontal="left" vertical="center" wrapText="1"/>
    </xf>
    <xf numFmtId="0" fontId="21" fillId="6" borderId="0" xfId="4" applyFont="1" applyFill="1" applyAlignment="1">
      <alignment horizontal="left"/>
    </xf>
    <xf numFmtId="0" fontId="6" fillId="11" borderId="12" xfId="4" applyFont="1" applyFill="1" applyBorder="1"/>
    <xf numFmtId="0" fontId="7" fillId="11" borderId="13" xfId="4" applyFont="1" applyFill="1" applyBorder="1"/>
    <xf numFmtId="0" fontId="6" fillId="11" borderId="13" xfId="4" applyFont="1" applyFill="1" applyBorder="1"/>
    <xf numFmtId="0" fontId="6" fillId="11" borderId="14" xfId="4" applyFont="1" applyFill="1" applyBorder="1"/>
    <xf numFmtId="0" fontId="6" fillId="11" borderId="15" xfId="4" applyFont="1" applyFill="1" applyBorder="1"/>
    <xf numFmtId="0" fontId="5" fillId="8" borderId="0" xfId="4" applyFont="1" applyFill="1" applyAlignment="1">
      <alignment horizontal="left"/>
    </xf>
    <xf numFmtId="0" fontId="6" fillId="11" borderId="16" xfId="4" applyFont="1" applyFill="1" applyBorder="1"/>
    <xf numFmtId="0" fontId="5" fillId="9" borderId="0" xfId="4" applyFont="1" applyFill="1" applyAlignment="1">
      <alignment horizontal="left"/>
    </xf>
    <xf numFmtId="0" fontId="5" fillId="2" borderId="0" xfId="4" applyFont="1" applyFill="1" applyAlignment="1">
      <alignment horizontal="left"/>
    </xf>
    <xf numFmtId="0" fontId="5" fillId="7" borderId="0" xfId="4" applyFont="1" applyFill="1" applyAlignment="1">
      <alignment horizontal="left" vertical="top"/>
    </xf>
    <xf numFmtId="0" fontId="21" fillId="7" borderId="0" xfId="4" applyFont="1" applyFill="1" applyAlignment="1">
      <alignment horizontal="left"/>
    </xf>
    <xf numFmtId="0" fontId="6" fillId="11" borderId="0" xfId="4" applyFont="1" applyFill="1" applyAlignment="1">
      <alignment horizontal="left" vertical="center" wrapText="1"/>
    </xf>
    <xf numFmtId="0" fontId="6" fillId="11" borderId="16" xfId="4" applyFont="1" applyFill="1" applyBorder="1" applyAlignment="1">
      <alignment horizontal="left" vertical="center" wrapText="1"/>
    </xf>
    <xf numFmtId="0" fontId="6" fillId="11" borderId="17" xfId="4" applyFont="1" applyFill="1" applyBorder="1"/>
    <xf numFmtId="0" fontId="6" fillId="11" borderId="18" xfId="4" applyFont="1" applyFill="1" applyBorder="1"/>
    <xf numFmtId="0" fontId="6" fillId="11" borderId="19" xfId="4" applyFont="1" applyFill="1" applyBorder="1"/>
    <xf numFmtId="0" fontId="21" fillId="6" borderId="20" xfId="4" applyFont="1" applyFill="1" applyBorder="1" applyAlignment="1">
      <alignment horizontal="left"/>
    </xf>
    <xf numFmtId="0" fontId="21" fillId="6" borderId="21" xfId="4" applyFont="1" applyFill="1" applyBorder="1" applyAlignment="1">
      <alignment horizontal="left"/>
    </xf>
    <xf numFmtId="0" fontId="21" fillId="6" borderId="22" xfId="4" applyFont="1" applyFill="1" applyBorder="1" applyAlignment="1">
      <alignment horizontal="left"/>
    </xf>
    <xf numFmtId="0" fontId="7" fillId="11" borderId="12" xfId="4" applyFont="1" applyFill="1" applyBorder="1"/>
    <xf numFmtId="0" fontId="6" fillId="11" borderId="17" xfId="4" applyFont="1" applyFill="1" applyBorder="1" applyAlignment="1">
      <alignment horizontal="left" vertical="top" wrapText="1"/>
    </xf>
    <xf numFmtId="0" fontId="6" fillId="11" borderId="18" xfId="4" applyFont="1" applyFill="1" applyBorder="1" applyAlignment="1">
      <alignment horizontal="left" vertical="top" wrapText="1"/>
    </xf>
    <xf numFmtId="0" fontId="6" fillId="11" borderId="19" xfId="4" applyFont="1" applyFill="1" applyBorder="1" applyAlignment="1">
      <alignment horizontal="left" vertical="top" wrapText="1"/>
    </xf>
    <xf numFmtId="0" fontId="21" fillId="11" borderId="0" xfId="4" applyFont="1" applyFill="1" applyAlignment="1">
      <alignment horizontal="left"/>
    </xf>
    <xf numFmtId="0" fontId="6" fillId="11" borderId="0" xfId="4" applyFont="1" applyFill="1" applyAlignment="1">
      <alignment horizontal="left" wrapText="1"/>
    </xf>
    <xf numFmtId="0" fontId="2" fillId="11" borderId="0" xfId="5" quotePrefix="1" applyFont="1" applyFill="1" applyAlignment="1">
      <alignment horizontal="right" vertical="top"/>
    </xf>
    <xf numFmtId="0" fontId="2" fillId="11" borderId="0" xfId="5" applyFont="1" applyFill="1" applyAlignment="1">
      <alignment vertical="top" wrapText="1"/>
    </xf>
    <xf numFmtId="0" fontId="2" fillId="11" borderId="0" xfId="5" applyFont="1" applyFill="1" applyAlignment="1">
      <alignment horizontal="left" vertical="top" wrapText="1"/>
    </xf>
    <xf numFmtId="0" fontId="6" fillId="4" borderId="0" xfId="0" applyFont="1" applyFill="1"/>
    <xf numFmtId="0" fontId="5" fillId="2" borderId="7" xfId="0" applyFont="1" applyFill="1" applyBorder="1"/>
    <xf numFmtId="0" fontId="5" fillId="2" borderId="8" xfId="0" applyFont="1" applyFill="1" applyBorder="1" applyAlignment="1">
      <alignment wrapText="1"/>
    </xf>
    <xf numFmtId="0" fontId="2" fillId="2" borderId="10" xfId="0" applyFont="1" applyFill="1" applyBorder="1"/>
    <xf numFmtId="0" fontId="5" fillId="2" borderId="2" xfId="0" applyFont="1" applyFill="1" applyBorder="1" applyAlignment="1">
      <alignment horizontal="center"/>
    </xf>
    <xf numFmtId="0" fontId="5" fillId="2" borderId="3" xfId="0" applyFont="1" applyFill="1" applyBorder="1" applyAlignment="1">
      <alignment horizontal="center"/>
    </xf>
    <xf numFmtId="0" fontId="5" fillId="2" borderId="4" xfId="0" applyFont="1" applyFill="1" applyBorder="1" applyAlignment="1">
      <alignment horizontal="center"/>
    </xf>
    <xf numFmtId="9" fontId="6" fillId="10" borderId="1" xfId="6" applyFont="1" applyFill="1" applyBorder="1"/>
    <xf numFmtId="164" fontId="2" fillId="10" borderId="2" xfId="0" applyNumberFormat="1" applyFont="1" applyFill="1" applyBorder="1"/>
    <xf numFmtId="0" fontId="5" fillId="2" borderId="1" xfId="0" applyFont="1" applyFill="1" applyBorder="1"/>
    <xf numFmtId="0" fontId="2" fillId="2" borderId="1" xfId="0" applyFont="1" applyFill="1" applyBorder="1"/>
    <xf numFmtId="0" fontId="2" fillId="2" borderId="8" xfId="0" applyFont="1" applyFill="1" applyBorder="1"/>
    <xf numFmtId="0" fontId="6" fillId="2" borderId="1" xfId="0" applyFont="1" applyFill="1" applyBorder="1"/>
    <xf numFmtId="43" fontId="6" fillId="10" borderId="1" xfId="0" applyNumberFormat="1" applyFont="1" applyFill="1" applyBorder="1"/>
    <xf numFmtId="0" fontId="6" fillId="2" borderId="4" xfId="0" applyFont="1" applyFill="1" applyBorder="1"/>
    <xf numFmtId="43" fontId="6" fillId="10" borderId="2" xfId="0" applyNumberFormat="1" applyFont="1" applyFill="1" applyBorder="1"/>
    <xf numFmtId="0" fontId="6" fillId="2" borderId="6" xfId="0" applyFont="1" applyFill="1" applyBorder="1"/>
    <xf numFmtId="0" fontId="6" fillId="2" borderId="5" xfId="0" applyFont="1" applyFill="1" applyBorder="1"/>
    <xf numFmtId="43" fontId="6" fillId="10" borderId="23" xfId="0" applyNumberFormat="1" applyFont="1" applyFill="1" applyBorder="1"/>
    <xf numFmtId="164" fontId="2" fillId="10" borderId="23" xfId="0" applyNumberFormat="1" applyFont="1" applyFill="1" applyBorder="1"/>
    <xf numFmtId="0" fontId="5" fillId="2" borderId="7" xfId="0" applyFont="1" applyFill="1" applyBorder="1" applyAlignment="1">
      <alignment wrapText="1"/>
    </xf>
    <xf numFmtId="0" fontId="7" fillId="0" borderId="0" xfId="0" applyFont="1"/>
    <xf numFmtId="9" fontId="6" fillId="0" borderId="0" xfId="0" applyNumberFormat="1" applyFont="1"/>
    <xf numFmtId="0" fontId="25" fillId="0" borderId="0" xfId="0" applyFont="1"/>
    <xf numFmtId="0" fontId="14" fillId="0" borderId="0" xfId="0" applyFont="1"/>
    <xf numFmtId="0" fontId="2" fillId="6" borderId="4" xfId="0" applyFont="1" applyFill="1" applyBorder="1" applyProtection="1">
      <protection locked="0"/>
    </xf>
    <xf numFmtId="0" fontId="2" fillId="6" borderId="1" xfId="0" applyFont="1" applyFill="1" applyBorder="1" applyProtection="1">
      <protection locked="0"/>
    </xf>
    <xf numFmtId="164" fontId="2" fillId="6" borderId="4" xfId="1" applyNumberFormat="1" applyFont="1" applyFill="1" applyBorder="1" applyProtection="1">
      <protection locked="0"/>
    </xf>
    <xf numFmtId="167" fontId="2" fillId="6" borderId="1" xfId="6" applyNumberFormat="1" applyFont="1" applyFill="1" applyBorder="1" applyProtection="1">
      <protection locked="0"/>
    </xf>
    <xf numFmtId="0" fontId="2" fillId="6" borderId="6" xfId="0" applyFont="1" applyFill="1" applyBorder="1" applyProtection="1">
      <protection locked="0"/>
    </xf>
    <xf numFmtId="0" fontId="2" fillId="6" borderId="5" xfId="0" applyFont="1" applyFill="1" applyBorder="1" applyProtection="1">
      <protection locked="0"/>
    </xf>
    <xf numFmtId="0" fontId="2" fillId="6" borderId="2" xfId="0" applyFont="1" applyFill="1" applyBorder="1" applyProtection="1">
      <protection locked="0"/>
    </xf>
    <xf numFmtId="164" fontId="2" fillId="6" borderId="1" xfId="1" applyNumberFormat="1" applyFont="1" applyFill="1" applyBorder="1" applyProtection="1">
      <protection locked="0"/>
    </xf>
    <xf numFmtId="0" fontId="2" fillId="6" borderId="23" xfId="0" applyFont="1" applyFill="1" applyBorder="1" applyProtection="1">
      <protection locked="0"/>
    </xf>
    <xf numFmtId="164" fontId="2" fillId="6" borderId="5" xfId="1" applyNumberFormat="1" applyFont="1" applyFill="1" applyBorder="1" applyProtection="1">
      <protection locked="0"/>
    </xf>
    <xf numFmtId="164" fontId="2" fillId="6" borderId="2" xfId="2" applyNumberFormat="1" applyFont="1" applyFill="1" applyBorder="1" applyAlignment="1" applyProtection="1">
      <alignment horizontal="center" vertical="center"/>
      <protection locked="0"/>
    </xf>
    <xf numFmtId="164" fontId="2" fillId="6" borderId="4" xfId="2" applyNumberFormat="1" applyFont="1" applyFill="1" applyBorder="1" applyAlignment="1" applyProtection="1">
      <alignment horizontal="center" vertical="center"/>
      <protection locked="0"/>
    </xf>
    <xf numFmtId="164" fontId="2" fillId="6" borderId="2" xfId="2" applyNumberFormat="1" applyFont="1" applyFill="1" applyBorder="1" applyAlignment="1" applyProtection="1">
      <alignment horizontal="right" vertical="center"/>
      <protection locked="0"/>
    </xf>
    <xf numFmtId="164" fontId="2" fillId="6" borderId="4" xfId="2" applyNumberFormat="1" applyFont="1" applyFill="1" applyBorder="1" applyAlignment="1" applyProtection="1">
      <alignment horizontal="right" vertical="center"/>
      <protection locked="0"/>
    </xf>
    <xf numFmtId="167" fontId="2" fillId="6" borderId="2" xfId="2" applyNumberFormat="1" applyFont="1" applyFill="1" applyBorder="1" applyAlignment="1" applyProtection="1">
      <alignment horizontal="center" vertical="center"/>
      <protection locked="0"/>
    </xf>
    <xf numFmtId="167" fontId="2" fillId="6" borderId="4" xfId="2" applyNumberFormat="1" applyFont="1" applyFill="1" applyBorder="1" applyAlignment="1" applyProtection="1">
      <alignment horizontal="center" vertical="center"/>
      <protection locked="0"/>
    </xf>
    <xf numFmtId="0" fontId="2" fillId="6" borderId="4" xfId="2" applyNumberFormat="1" applyFont="1" applyFill="1" applyBorder="1" applyAlignment="1" applyProtection="1">
      <alignment horizontal="left" vertical="center"/>
      <protection locked="0"/>
    </xf>
    <xf numFmtId="164" fontId="2" fillId="6" borderId="1" xfId="2" applyNumberFormat="1" applyFont="1" applyFill="1" applyBorder="1" applyAlignment="1" applyProtection="1">
      <alignment horizontal="center" vertical="center"/>
      <protection locked="0"/>
    </xf>
  </cellXfs>
  <cellStyles count="7">
    <cellStyle name="Comma" xfId="1" builtinId="3"/>
    <cellStyle name="Comma 2 2" xfId="2" xr:uid="{EAE67348-9005-4712-ACE7-2D232896B5EC}"/>
    <cellStyle name="Normal" xfId="0" builtinId="0"/>
    <cellStyle name="Normal 2" xfId="4" xr:uid="{1D2D99D7-82A1-4BAC-A142-CA2FE1D0879C}"/>
    <cellStyle name="Normal 3" xfId="5" xr:uid="{84BE3114-D7E1-4179-895A-93347756A2D9}"/>
    <cellStyle name="Normal 4 2" xfId="3" xr:uid="{06FED721-397A-43F8-B7BA-60DD49191DE0}"/>
    <cellStyle name="Percent" xfId="6" builtinId="5"/>
  </cellStyles>
  <dxfs count="33">
    <dxf>
      <font>
        <strike val="0"/>
        <outline val="0"/>
        <shadow val="0"/>
        <u val="none"/>
        <vertAlign val="baseline"/>
        <sz val="10"/>
        <color auto="1"/>
        <name val="Arial"/>
        <family val="2"/>
        <scheme val="none"/>
      </font>
      <numFmt numFmtId="164" formatCode="_(* #,##0_);_(* \(#,##0\);_(* &quot;-&quot;??_);_(@_)"/>
      <fill>
        <patternFill patternType="solid">
          <fgColor indexed="64"/>
          <bgColor rgb="FF92D050"/>
        </patternFill>
      </fill>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auto="1"/>
        <name val="Arial"/>
        <family val="2"/>
        <scheme val="none"/>
      </font>
      <fill>
        <patternFill patternType="solid">
          <fgColor indexed="64"/>
          <bgColor rgb="FF92D050"/>
        </patternFill>
      </fill>
      <border diagonalUp="0" diagonalDown="0">
        <left style="thin">
          <color indexed="64"/>
        </left>
        <right/>
        <top style="thin">
          <color indexed="64"/>
        </top>
        <bottom style="thin">
          <color indexed="64"/>
        </bottom>
      </border>
      <protection locked="0" hidden="0"/>
    </dxf>
    <dxf>
      <font>
        <strike val="0"/>
        <outline val="0"/>
        <shadow val="0"/>
        <u val="none"/>
        <vertAlign val="baseline"/>
        <sz val="10"/>
        <color auto="1"/>
        <name val="Arial"/>
        <family val="2"/>
        <scheme val="none"/>
      </font>
      <fill>
        <patternFill patternType="solid">
          <fgColor indexed="64"/>
          <bgColor rgb="FF92D050"/>
        </patternFill>
      </fill>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auto="1"/>
        <name val="Arial"/>
        <family val="2"/>
        <scheme val="none"/>
      </font>
      <fill>
        <patternFill patternType="solid">
          <fgColor indexed="64"/>
          <bgColor rgb="FF92D050"/>
        </patternFill>
      </fill>
      <border diagonalUp="0" diagonalDown="0">
        <left/>
        <right style="thin">
          <color indexed="64"/>
        </right>
        <top style="thin">
          <color indexed="64"/>
        </top>
        <bottom style="thin">
          <color indexed="64"/>
        </bottom>
      </border>
      <protection locked="0" hidden="0"/>
    </dxf>
    <dxf>
      <font>
        <strike val="0"/>
        <outline val="0"/>
        <shadow val="0"/>
        <u val="none"/>
        <sz val="10"/>
        <color theme="1"/>
        <name val="Arial"/>
        <family val="2"/>
        <scheme val="none"/>
      </font>
    </dxf>
    <dxf>
      <font>
        <b/>
        <i val="0"/>
        <strike val="0"/>
        <condense val="0"/>
        <extend val="0"/>
        <outline val="0"/>
        <shadow val="0"/>
        <u val="none"/>
        <vertAlign val="baseline"/>
        <sz val="10"/>
        <color theme="1"/>
        <name val="Arial"/>
        <family val="2"/>
        <scheme val="none"/>
      </font>
    </dxf>
    <dxf>
      <font>
        <strike val="0"/>
        <outline val="0"/>
        <shadow val="0"/>
        <u val="none"/>
        <sz val="10"/>
        <color theme="1"/>
        <name val="Arial"/>
        <family val="2"/>
        <scheme val="none"/>
      </font>
    </dxf>
    <dxf>
      <font>
        <strike val="0"/>
        <outline val="0"/>
        <shadow val="0"/>
        <u val="none"/>
        <sz val="10"/>
        <color theme="1"/>
        <name val="Arial"/>
        <family val="2"/>
        <scheme val="none"/>
      </font>
    </dxf>
    <dxf>
      <font>
        <strike val="0"/>
        <outline val="0"/>
        <shadow val="0"/>
        <u val="no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numFmt numFmtId="13" formatCode="0%"/>
    </dxf>
    <dxf>
      <font>
        <strike val="0"/>
        <outline val="0"/>
        <shadow val="0"/>
        <u val="none"/>
        <vertAlign val="baseline"/>
        <sz val="10"/>
        <color theme="1"/>
        <name val="Arial"/>
        <family val="2"/>
        <scheme val="none"/>
      </font>
    </dxf>
    <dxf>
      <font>
        <strike val="0"/>
        <outline val="0"/>
        <shadow val="0"/>
        <u val="none"/>
        <vertAlign val="baseline"/>
        <sz val="10"/>
        <name val="Arial"/>
        <family val="2"/>
        <scheme val="none"/>
      </font>
    </dxf>
    <dxf>
      <font>
        <strike val="0"/>
        <outline val="0"/>
        <shadow val="0"/>
        <u val="none"/>
        <vertAlign val="baseline"/>
        <sz val="10"/>
        <name val="Arial"/>
        <family val="2"/>
        <scheme val="none"/>
      </font>
    </dxf>
    <dxf>
      <font>
        <b val="0"/>
        <i val="0"/>
        <strike val="0"/>
        <condense val="0"/>
        <extend val="0"/>
        <outline val="0"/>
        <shadow val="0"/>
        <u val="none"/>
        <vertAlign val="baseline"/>
        <sz val="10"/>
        <color theme="1"/>
        <name val="Arial"/>
        <family val="2"/>
        <scheme val="none"/>
      </font>
      <numFmt numFmtId="35" formatCode="_(* #,##0.00_);_(* \(#,##0.00\);_(* &quot;-&quot;??_);_(@_)"/>
      <fill>
        <patternFill patternType="solid">
          <fgColor indexed="64"/>
          <bgColor rgb="FF66CCFF"/>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solid">
          <fgColor indexed="64"/>
          <bgColor theme="0" tint="-0.14999847407452621"/>
        </patternFill>
      </fill>
      <border diagonalUp="0" diagonalDown="0" outline="0">
        <left/>
        <right style="thin">
          <color indexed="64"/>
        </right>
        <top style="thin">
          <color indexed="64"/>
        </top>
        <bottom style="thin">
          <color indexed="64"/>
        </bottom>
      </border>
    </dxf>
    <dxf>
      <font>
        <strike val="0"/>
        <outline val="0"/>
        <shadow val="0"/>
        <u val="none"/>
        <vertAlign val="baseline"/>
        <sz val="10"/>
        <name val="Arial"/>
        <family val="2"/>
        <scheme val="none"/>
      </font>
    </dxf>
    <dxf>
      <font>
        <b val="0"/>
        <i val="0"/>
        <strike val="0"/>
        <condense val="0"/>
        <extend val="0"/>
        <outline val="0"/>
        <shadow val="0"/>
        <u val="none"/>
        <vertAlign val="baseline"/>
        <sz val="10"/>
        <color auto="1"/>
        <name val="Arial"/>
        <family val="2"/>
        <scheme val="none"/>
      </font>
      <fill>
        <patternFill patternType="solid">
          <fgColor indexed="64"/>
          <bgColor theme="0" tint="-0.1499984740745262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numFmt numFmtId="35" formatCode="_(* #,##0.00_);_(* \(#,##0.00\);_(* &quot;-&quot;??_);_(@_)"/>
      <fill>
        <patternFill patternType="solid">
          <fgColor indexed="64"/>
          <bgColor rgb="FF66CCFF"/>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solid">
          <fgColor indexed="64"/>
          <bgColor theme="0" tint="-0.14999847407452621"/>
        </patternFill>
      </fill>
      <border diagonalUp="0" diagonalDown="0" outline="0">
        <left/>
        <right style="thin">
          <color indexed="64"/>
        </right>
        <top style="thin">
          <color indexed="64"/>
        </top>
        <bottom style="thin">
          <color indexed="64"/>
        </bottom>
      </border>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fill>
        <patternFill patternType="solid">
          <fgColor indexed="64"/>
          <bgColor theme="0" tint="-0.14999847407452621"/>
        </patternFill>
      </fill>
      <border diagonalUp="0" diagonalDown="0" outline="0">
        <left style="thin">
          <color indexed="64"/>
        </left>
        <right style="thin">
          <color indexed="64"/>
        </right>
        <top/>
        <bottom/>
      </border>
    </dxf>
    <dxf>
      <font>
        <strike val="0"/>
        <outline val="0"/>
        <shadow val="0"/>
        <u val="none"/>
        <vertAlign val="baseline"/>
        <sz val="10"/>
        <color auto="1"/>
        <name val="Arial"/>
        <family val="2"/>
        <scheme val="none"/>
      </font>
      <fill>
        <patternFill patternType="solid">
          <fgColor indexed="64"/>
          <bgColor rgb="FF66CCFF"/>
        </patternFill>
      </fill>
      <border diagonalUp="0" diagonalDown="0" outline="0">
        <left style="thin">
          <color indexed="64"/>
        </left>
        <right/>
        <top style="thin">
          <color indexed="64"/>
        </top>
        <bottom style="thin">
          <color indexed="64"/>
        </bottom>
      </border>
    </dxf>
    <dxf>
      <font>
        <strike val="0"/>
        <outline val="0"/>
        <shadow val="0"/>
        <u val="none"/>
        <vertAlign val="baseline"/>
        <sz val="10"/>
        <color auto="1"/>
        <name val="Arial"/>
        <family val="2"/>
        <scheme val="none"/>
      </font>
      <numFmt numFmtId="13" formatCode="0%"/>
      <fill>
        <patternFill patternType="solid">
          <fgColor indexed="64"/>
          <bgColor rgb="FF66CCFF"/>
        </patternFill>
      </fill>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s>
  <tableStyles count="0" defaultTableStyle="TableStyleMedium2" defaultPivotStyle="PivotStyleLight16"/>
  <colors>
    <mruColors>
      <color rgb="FF66CCFF"/>
      <color rgb="FFCCFFCC"/>
      <color rgb="FFFF99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16</xdr:col>
      <xdr:colOff>247650</xdr:colOff>
      <xdr:row>0</xdr:row>
      <xdr:rowOff>267417</xdr:rowOff>
    </xdr:from>
    <xdr:to>
      <xdr:col>16</xdr:col>
      <xdr:colOff>960809</xdr:colOff>
      <xdr:row>2</xdr:row>
      <xdr:rowOff>449934</xdr:rowOff>
    </xdr:to>
    <xdr:pic>
      <xdr:nvPicPr>
        <xdr:cNvPr id="2" name="Picture 1">
          <a:extLst>
            <a:ext uri="{FF2B5EF4-FFF2-40B4-BE49-F238E27FC236}">
              <a16:creationId xmlns:a16="http://schemas.microsoft.com/office/drawing/2014/main" id="{1E94DF58-F13E-4E34-B63D-F75E22DDD1B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48750" y="267417"/>
          <a:ext cx="713159" cy="1039767"/>
        </a:xfrm>
        <a:prstGeom prst="rect">
          <a:avLst/>
        </a:prstGeom>
      </xdr:spPr>
    </xdr:pic>
    <xdr:clientData/>
  </xdr:twoCellAnchor>
  <xdr:twoCellAnchor editAs="oneCell">
    <xdr:from>
      <xdr:col>0</xdr:col>
      <xdr:colOff>28576</xdr:colOff>
      <xdr:row>0</xdr:row>
      <xdr:rowOff>165101</xdr:rowOff>
    </xdr:from>
    <xdr:to>
      <xdr:col>8</xdr:col>
      <xdr:colOff>390525</xdr:colOff>
      <xdr:row>2</xdr:row>
      <xdr:rowOff>8252</xdr:rowOff>
    </xdr:to>
    <xdr:pic>
      <xdr:nvPicPr>
        <xdr:cNvPr id="3" name="Picture 2">
          <a:extLst>
            <a:ext uri="{FF2B5EF4-FFF2-40B4-BE49-F238E27FC236}">
              <a16:creationId xmlns:a16="http://schemas.microsoft.com/office/drawing/2014/main" id="{25B89FCD-955E-4668-B5BC-EBDAECD645A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6" y="165101"/>
          <a:ext cx="4622799" cy="7035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9525</xdr:colOff>
      <xdr:row>3</xdr:row>
      <xdr:rowOff>19051</xdr:rowOff>
    </xdr:from>
    <xdr:to>
      <xdr:col>15</xdr:col>
      <xdr:colOff>180975</xdr:colOff>
      <xdr:row>50</xdr:row>
      <xdr:rowOff>10684</xdr:rowOff>
    </xdr:to>
    <xdr:pic>
      <xdr:nvPicPr>
        <xdr:cNvPr id="3" name="Picture 2">
          <a:extLst>
            <a:ext uri="{FF2B5EF4-FFF2-40B4-BE49-F238E27FC236}">
              <a16:creationId xmlns:a16="http://schemas.microsoft.com/office/drawing/2014/main" id="{AA575ADB-915D-CF6F-9E83-BA3C03410C58}"/>
            </a:ext>
          </a:extLst>
        </xdr:cNvPr>
        <xdr:cNvPicPr>
          <a:picLocks noChangeAspect="1"/>
        </xdr:cNvPicPr>
      </xdr:nvPicPr>
      <xdr:blipFill>
        <a:blip xmlns:r="http://schemas.openxmlformats.org/officeDocument/2006/relationships" r:embed="rId1"/>
        <a:stretch>
          <a:fillRect/>
        </a:stretch>
      </xdr:blipFill>
      <xdr:spPr>
        <a:xfrm>
          <a:off x="5514975" y="628651"/>
          <a:ext cx="7791450" cy="760210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3E093CC-9698-44F9-A694-D4BA6BA40E53}" name="Table3" displayName="Table3" ref="A2:F110" totalsRowShown="0" headerRowDxfId="24" dataDxfId="23" headerRowBorderDxfId="32" tableBorderDxfId="31" totalsRowBorderDxfId="30">
  <autoFilter ref="A2:F110" xr:uid="{84DA52BA-7CB1-48D4-BACB-7E624E037D22}"/>
  <tableColumns count="6">
    <tableColumn id="1" xr3:uid="{82494A32-D355-4C06-92DB-79C10F36552E}" name="Time Step (t)" dataDxfId="3"/>
    <tableColumn id="2" xr3:uid="{F32AE97D-9030-4A5A-9BBC-1EC6158FB508}" name="Baseline or Project" dataDxfId="2"/>
    <tableColumn id="4" xr3:uid="{16E90C12-71D3-4639-B4F1-9CD2147E184C}" name="Forest Type" dataDxfId="1"/>
    <tableColumn id="5" xr3:uid="{81167BED-79CF-4DE8-B688-6F9DD7C74A8D}" name="High Severity Fire Acres (Ahs, f)" dataDxfId="0" dataCellStyle="Comma"/>
    <tableColumn id="6" xr3:uid="{D1350389-291C-409C-BEB3-3C66854DABEB}" name="% Burned acreage expected to experience delayed regeneration (PTC,f)" dataDxfId="26" dataCellStyle="Percent">
      <calculatedColumnFormula>IFERROR(VLOOKUP(C3,Table5[],2,FALSE)," ")</calculatedColumnFormula>
    </tableColumn>
    <tableColumn id="7" xr3:uid="{43FA0901-973B-4C0C-8AAB-7D6053FF6E75}" name="Ahs,f * Ptc,f" dataDxfId="25">
      <calculatedColumnFormula>IFERROR(D3*E3," ")</calculatedColumnFormula>
    </tableColumn>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F5B643F-DB9E-4785-BB4C-AE95A1CCB886}" name="Table4Baseline" displayName="Table4Baseline" ref="J3:L12" totalsRowShown="0" headerRowDxfId="19" dataDxfId="18">
  <autoFilter ref="J3:L12" xr:uid="{0DF040A6-D1FB-4ED2-BDA1-3E30AAE40779}"/>
  <tableColumns count="3">
    <tableColumn id="1" xr3:uid="{73168F67-8F28-48B7-AC41-17F1C498F916}" name="t" dataDxfId="22"/>
    <tableColumn id="2" xr3:uid="{2972F329-EACD-4E31-9D54-518F71A7AD6F}" name="sum" dataDxfId="21"/>
    <tableColumn id="3" xr3:uid="{E2A1BF47-8E45-4744-8E9F-5C302D599A44}" name="PDR" dataDxfId="20"/>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B069067-D97F-4F02-88D8-6F15DB44DFF1}" name="Table4Project" displayName="Table4Project" ref="M3:O12" totalsRowShown="0" headerRowDxfId="14" dataDxfId="13" headerRowBorderDxfId="29" tableBorderDxfId="28" totalsRowBorderDxfId="27">
  <autoFilter ref="M3:O12" xr:uid="{EB069067-D97F-4F02-88D8-6F15DB44DFF1}"/>
  <tableColumns count="3">
    <tableColumn id="1" xr3:uid="{BFAA6CB9-BF74-471F-89F1-9EECAEF72E41}" name="t" dataDxfId="17"/>
    <tableColumn id="2" xr3:uid="{DE83AFB3-5D2C-448F-A2B9-828A2D316BD8}" name="sum" dataDxfId="16"/>
    <tableColumn id="3" xr3:uid="{AC4A5895-C5D2-482F-9B54-13CB24B18A27}" name="PDR" dataDxfId="15">
      <calculatedColumnFormula>IFERROR(N4/'Inputs and Results'!$B$4, " ")</calculatedColumnFormula>
    </tableColumn>
  </tableColumns>
  <tableStyleInfo name="TableStyleMedium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6124FD8-924F-4AA4-B754-3C59F938BD44}" name="Table5" displayName="Table5" ref="A2:B23" totalsRowShown="0" headerRowDxfId="10" dataDxfId="9">
  <autoFilter ref="A2:B23" xr:uid="{60BC0B15-6026-4B12-A317-8CE764058C3F}"/>
  <tableColumns count="2">
    <tableColumn id="3" xr3:uid="{FAF62DD7-188D-475E-B308-64BDDA77738F}" name="Forest Type" dataDxfId="12"/>
    <tableColumn id="2" xr3:uid="{04DDC78A-C997-4C41-85D1-5ABCE5B6FC63}" name="Delayed reforestation (% of acreage)" dataDxfId="11"/>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E4F4CEB-2B93-4881-BC0E-0EC73BDFBC0B}" name="Table6" displayName="Table6" ref="A2:C8" totalsRowShown="0" headerRowDxfId="5" dataDxfId="4">
  <autoFilter ref="A2:C8" xr:uid="{E3323BB0-E70D-4B5C-9D63-B34D1FC75C4C}"/>
  <tableColumns count="3">
    <tableColumn id="1" xr3:uid="{0DBE3FA4-6912-422A-9DEA-C737FAAEB340}" name="Ecoregion" dataDxfId="8"/>
    <tableColumn id="2" xr3:uid="{150C915F-2ACA-4479-9C74-1C8169BA9B61}" name="Live &amp; Dead Biomass (Mg CO2e/acre)" dataDxfId="7"/>
    <tableColumn id="3" xr3:uid="{44F3768C-E465-4035-AB66-02266998ACF0}" name="SCtotal" dataDxfId="6">
      <calculatedColumnFormula>((Table6[[#This Row],[Live &amp; Dead Biomass (Mg CO2e/acre)]]*40)+(36.3*20))/40</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275CDF-265D-4E0C-82DC-B3D2D2C763D7}">
  <sheetPr>
    <tabColor theme="9"/>
  </sheetPr>
  <dimension ref="A1:Q32"/>
  <sheetViews>
    <sheetView tabSelected="1" zoomScaleNormal="100" workbookViewId="0">
      <selection activeCell="B3" sqref="B3:K3"/>
    </sheetView>
  </sheetViews>
  <sheetFormatPr defaultColWidth="8.85546875" defaultRowHeight="12.75" x14ac:dyDescent="0.2"/>
  <cols>
    <col min="1" max="1" width="3.7109375" style="67" customWidth="1"/>
    <col min="2" max="2" width="1.7109375" style="67" customWidth="1"/>
    <col min="3" max="4" width="8.85546875" style="67"/>
    <col min="5" max="5" width="11.42578125" style="67" customWidth="1"/>
    <col min="6" max="16" width="8.85546875" style="67"/>
    <col min="17" max="17" width="18.140625" style="67" customWidth="1"/>
    <col min="18" max="16384" width="8.85546875" style="67"/>
  </cols>
  <sheetData>
    <row r="1" spans="1:17" ht="54.95" customHeight="1" x14ac:dyDescent="0.2"/>
    <row r="2" spans="1:17" x14ac:dyDescent="0.2">
      <c r="B2" s="68" t="s">
        <v>80</v>
      </c>
      <c r="C2" s="69"/>
    </row>
    <row r="3" spans="1:17" ht="39" customHeight="1" x14ac:dyDescent="0.2">
      <c r="A3" s="70"/>
      <c r="B3" s="71" t="s">
        <v>79</v>
      </c>
      <c r="C3" s="72"/>
      <c r="D3" s="72"/>
      <c r="E3" s="72"/>
      <c r="F3" s="72"/>
      <c r="G3" s="72"/>
      <c r="H3" s="72"/>
      <c r="I3" s="72"/>
      <c r="J3" s="72"/>
      <c r="K3" s="72"/>
      <c r="P3" s="73"/>
    </row>
    <row r="4" spans="1:17" x14ac:dyDescent="0.2">
      <c r="B4" s="74" t="s">
        <v>68</v>
      </c>
      <c r="C4" s="74"/>
      <c r="D4" s="74"/>
      <c r="E4" s="74"/>
      <c r="F4" s="74"/>
      <c r="G4" s="74"/>
      <c r="H4" s="74"/>
      <c r="I4" s="74"/>
      <c r="J4" s="74"/>
      <c r="K4" s="74"/>
      <c r="L4" s="74"/>
      <c r="M4" s="74"/>
      <c r="N4" s="74"/>
      <c r="O4" s="74"/>
      <c r="P4" s="74"/>
      <c r="Q4" s="74"/>
    </row>
    <row r="5" spans="1:17" ht="30" customHeight="1" x14ac:dyDescent="0.2">
      <c r="B5" s="75" t="s">
        <v>196</v>
      </c>
      <c r="C5" s="76"/>
      <c r="D5" s="76"/>
      <c r="E5" s="76"/>
      <c r="F5" s="76"/>
      <c r="G5" s="76"/>
      <c r="H5" s="76"/>
      <c r="I5" s="76"/>
      <c r="J5" s="76"/>
      <c r="K5" s="76"/>
      <c r="L5" s="76"/>
      <c r="M5" s="76"/>
      <c r="N5" s="76"/>
      <c r="O5" s="76"/>
      <c r="P5" s="76"/>
      <c r="Q5" s="77"/>
    </row>
    <row r="6" spans="1:17" ht="30" customHeight="1" x14ac:dyDescent="0.2">
      <c r="B6" s="78"/>
      <c r="C6" s="79"/>
      <c r="D6" s="79"/>
      <c r="E6" s="79"/>
      <c r="F6" s="79"/>
      <c r="G6" s="79"/>
      <c r="H6" s="79"/>
      <c r="I6" s="79"/>
      <c r="J6" s="79"/>
      <c r="K6" s="79"/>
      <c r="L6" s="79"/>
      <c r="M6" s="79"/>
      <c r="N6" s="79"/>
      <c r="O6" s="79"/>
      <c r="P6" s="79"/>
      <c r="Q6" s="80"/>
    </row>
    <row r="7" spans="1:17" ht="30" customHeight="1" x14ac:dyDescent="0.2">
      <c r="B7" s="81"/>
      <c r="C7" s="82"/>
      <c r="D7" s="82"/>
      <c r="E7" s="82"/>
      <c r="F7" s="82"/>
      <c r="G7" s="82"/>
      <c r="H7" s="82"/>
      <c r="I7" s="82"/>
      <c r="J7" s="82"/>
      <c r="K7" s="82"/>
      <c r="L7" s="82"/>
      <c r="M7" s="82"/>
      <c r="N7" s="82"/>
      <c r="O7" s="82"/>
      <c r="P7" s="82"/>
      <c r="Q7" s="83"/>
    </row>
    <row r="9" spans="1:17" x14ac:dyDescent="0.2">
      <c r="B9" s="84" t="s">
        <v>69</v>
      </c>
      <c r="C9" s="84"/>
      <c r="D9" s="84"/>
      <c r="E9" s="84"/>
      <c r="F9" s="84"/>
      <c r="G9" s="84"/>
      <c r="H9" s="84"/>
      <c r="I9" s="84"/>
      <c r="J9" s="84"/>
      <c r="K9" s="84"/>
      <c r="L9" s="84"/>
      <c r="M9" s="84"/>
      <c r="N9" s="84"/>
      <c r="O9" s="84"/>
      <c r="P9" s="84"/>
      <c r="Q9" s="84"/>
    </row>
    <row r="10" spans="1:17" x14ac:dyDescent="0.2">
      <c r="B10" s="85"/>
      <c r="C10" s="86"/>
      <c r="D10" s="87"/>
      <c r="E10" s="87"/>
      <c r="F10" s="87"/>
      <c r="G10" s="87"/>
      <c r="H10" s="87"/>
      <c r="I10" s="87"/>
      <c r="J10" s="87"/>
      <c r="K10" s="87"/>
      <c r="L10" s="87"/>
      <c r="M10" s="87"/>
      <c r="N10" s="87"/>
      <c r="O10" s="87"/>
      <c r="P10" s="87"/>
      <c r="Q10" s="88"/>
    </row>
    <row r="11" spans="1:17" x14ac:dyDescent="0.2">
      <c r="B11" s="89"/>
      <c r="C11" s="90" t="s">
        <v>70</v>
      </c>
      <c r="D11" s="90"/>
      <c r="E11" s="90"/>
      <c r="F11" s="67" t="s">
        <v>71</v>
      </c>
      <c r="Q11" s="91"/>
    </row>
    <row r="12" spans="1:17" x14ac:dyDescent="0.2">
      <c r="B12" s="89"/>
      <c r="C12" s="92" t="s">
        <v>72</v>
      </c>
      <c r="D12" s="92"/>
      <c r="E12" s="92"/>
      <c r="F12" s="67" t="s">
        <v>73</v>
      </c>
      <c r="Q12" s="91"/>
    </row>
    <row r="13" spans="1:17" x14ac:dyDescent="0.2">
      <c r="B13" s="89"/>
      <c r="C13" s="93" t="s">
        <v>74</v>
      </c>
      <c r="D13" s="93"/>
      <c r="E13" s="93"/>
      <c r="F13" s="67" t="s">
        <v>75</v>
      </c>
      <c r="Q13" s="91"/>
    </row>
    <row r="14" spans="1:17" ht="30" customHeight="1" x14ac:dyDescent="0.2">
      <c r="B14" s="89"/>
      <c r="C14" s="94" t="s">
        <v>76</v>
      </c>
      <c r="D14" s="95"/>
      <c r="E14" s="95"/>
      <c r="F14" s="96" t="s">
        <v>77</v>
      </c>
      <c r="G14" s="96"/>
      <c r="H14" s="96"/>
      <c r="I14" s="96"/>
      <c r="J14" s="96"/>
      <c r="K14" s="96"/>
      <c r="L14" s="96"/>
      <c r="M14" s="96"/>
      <c r="N14" s="96"/>
      <c r="O14" s="96"/>
      <c r="P14" s="96"/>
      <c r="Q14" s="97"/>
    </row>
    <row r="15" spans="1:17" x14ac:dyDescent="0.2">
      <c r="B15" s="98"/>
      <c r="C15" s="99"/>
      <c r="D15" s="99"/>
      <c r="E15" s="99"/>
      <c r="F15" s="99"/>
      <c r="G15" s="99"/>
      <c r="H15" s="99"/>
      <c r="I15" s="99"/>
      <c r="J15" s="99"/>
      <c r="K15" s="99"/>
      <c r="L15" s="99"/>
      <c r="M15" s="99"/>
      <c r="N15" s="99"/>
      <c r="O15" s="99"/>
      <c r="P15" s="99"/>
      <c r="Q15" s="100"/>
    </row>
    <row r="17" spans="2:17" x14ac:dyDescent="0.2">
      <c r="B17" s="101" t="s">
        <v>78</v>
      </c>
      <c r="C17" s="102"/>
      <c r="D17" s="102"/>
      <c r="E17" s="102"/>
      <c r="F17" s="102"/>
      <c r="G17" s="102"/>
      <c r="H17" s="102"/>
      <c r="I17" s="102"/>
      <c r="J17" s="102"/>
      <c r="K17" s="102"/>
      <c r="L17" s="102"/>
      <c r="M17" s="102"/>
      <c r="N17" s="102"/>
      <c r="O17" s="102"/>
      <c r="P17" s="102"/>
      <c r="Q17" s="103"/>
    </row>
    <row r="18" spans="2:17" x14ac:dyDescent="0.2">
      <c r="B18" s="104" t="s">
        <v>119</v>
      </c>
      <c r="C18" s="87"/>
      <c r="D18" s="87"/>
      <c r="E18" s="87"/>
      <c r="F18" s="87"/>
      <c r="G18" s="87"/>
      <c r="H18" s="87"/>
      <c r="I18" s="87"/>
      <c r="J18" s="87"/>
      <c r="K18" s="87"/>
      <c r="L18" s="87"/>
      <c r="M18" s="87"/>
      <c r="N18" s="87"/>
      <c r="O18" s="87"/>
      <c r="P18" s="87"/>
      <c r="Q18" s="88"/>
    </row>
    <row r="19" spans="2:17" ht="15" customHeight="1" x14ac:dyDescent="0.2">
      <c r="B19" s="105" t="s">
        <v>81</v>
      </c>
      <c r="C19" s="106"/>
      <c r="D19" s="106"/>
      <c r="E19" s="106"/>
      <c r="F19" s="106"/>
      <c r="G19" s="106"/>
      <c r="H19" s="106"/>
      <c r="I19" s="106"/>
      <c r="J19" s="106"/>
      <c r="K19" s="106"/>
      <c r="L19" s="106"/>
      <c r="M19" s="106"/>
      <c r="N19" s="106"/>
      <c r="O19" s="106"/>
      <c r="P19" s="106"/>
      <c r="Q19" s="107"/>
    </row>
    <row r="21" spans="2:17" x14ac:dyDescent="0.2">
      <c r="B21" s="108"/>
      <c r="C21" s="108"/>
      <c r="D21" s="108"/>
      <c r="E21" s="108"/>
      <c r="F21" s="108"/>
      <c r="G21" s="108"/>
      <c r="H21" s="108"/>
      <c r="I21" s="108"/>
      <c r="J21" s="108"/>
      <c r="K21" s="108"/>
      <c r="L21" s="108"/>
      <c r="M21" s="108"/>
      <c r="N21" s="108"/>
      <c r="O21" s="108"/>
      <c r="P21" s="108"/>
      <c r="Q21" s="108"/>
    </row>
    <row r="22" spans="2:17" ht="29.25" customHeight="1" x14ac:dyDescent="0.2">
      <c r="B22" s="109"/>
      <c r="C22" s="109"/>
      <c r="D22" s="109"/>
      <c r="E22" s="109"/>
      <c r="F22" s="109"/>
      <c r="G22" s="109"/>
      <c r="H22" s="109"/>
      <c r="I22" s="109"/>
      <c r="J22" s="109"/>
      <c r="K22" s="109"/>
      <c r="L22" s="109"/>
      <c r="M22" s="109"/>
      <c r="N22" s="109"/>
      <c r="O22" s="109"/>
      <c r="P22" s="109"/>
      <c r="Q22" s="109"/>
    </row>
    <row r="23" spans="2:17" ht="15" customHeight="1" x14ac:dyDescent="0.2">
      <c r="B23" s="110"/>
      <c r="C23" s="111"/>
      <c r="D23" s="111"/>
      <c r="E23" s="111"/>
      <c r="F23" s="111"/>
      <c r="G23" s="111"/>
      <c r="H23" s="111"/>
      <c r="I23" s="111"/>
      <c r="J23" s="111"/>
      <c r="K23" s="111"/>
      <c r="L23" s="111"/>
      <c r="M23" s="111"/>
      <c r="N23" s="111"/>
      <c r="O23" s="111"/>
      <c r="P23" s="111"/>
      <c r="Q23" s="111"/>
    </row>
    <row r="24" spans="2:17" ht="30" customHeight="1" x14ac:dyDescent="0.2">
      <c r="B24" s="110"/>
      <c r="C24" s="111"/>
      <c r="D24" s="111"/>
      <c r="E24" s="111"/>
      <c r="F24" s="111"/>
      <c r="G24" s="111"/>
      <c r="H24" s="111"/>
      <c r="I24" s="111"/>
      <c r="J24" s="111"/>
      <c r="K24" s="111"/>
      <c r="L24" s="111"/>
      <c r="M24" s="111"/>
      <c r="N24" s="111"/>
      <c r="O24" s="111"/>
      <c r="P24" s="111"/>
      <c r="Q24" s="111"/>
    </row>
    <row r="25" spans="2:17" ht="60" customHeight="1" x14ac:dyDescent="0.2">
      <c r="B25" s="110"/>
      <c r="C25" s="111"/>
      <c r="D25" s="111"/>
      <c r="E25" s="111"/>
      <c r="F25" s="111"/>
      <c r="G25" s="111"/>
      <c r="H25" s="111"/>
      <c r="I25" s="111"/>
      <c r="J25" s="111"/>
      <c r="K25" s="111"/>
      <c r="L25" s="111"/>
      <c r="M25" s="111"/>
      <c r="N25" s="111"/>
      <c r="O25" s="111"/>
      <c r="P25" s="111"/>
      <c r="Q25" s="111"/>
    </row>
    <row r="26" spans="2:17" ht="30" customHeight="1" x14ac:dyDescent="0.2">
      <c r="B26" s="110"/>
      <c r="C26" s="111"/>
      <c r="D26" s="111"/>
      <c r="E26" s="111"/>
      <c r="F26" s="111"/>
      <c r="G26" s="111"/>
      <c r="H26" s="111"/>
      <c r="I26" s="111"/>
      <c r="J26" s="111"/>
      <c r="K26" s="111"/>
      <c r="L26" s="111"/>
      <c r="M26" s="111"/>
      <c r="N26" s="111"/>
      <c r="O26" s="111"/>
      <c r="P26" s="111"/>
      <c r="Q26" s="111"/>
    </row>
    <row r="27" spans="2:17" x14ac:dyDescent="0.2">
      <c r="B27" s="110"/>
      <c r="C27" s="111"/>
      <c r="D27" s="111"/>
      <c r="E27" s="111"/>
      <c r="F27" s="111"/>
      <c r="G27" s="111"/>
      <c r="H27" s="111"/>
      <c r="I27" s="111"/>
      <c r="J27" s="111"/>
      <c r="K27" s="111"/>
      <c r="L27" s="111"/>
      <c r="M27" s="111"/>
      <c r="N27" s="111"/>
      <c r="O27" s="111"/>
      <c r="P27" s="111"/>
      <c r="Q27" s="111"/>
    </row>
    <row r="28" spans="2:17" ht="60" customHeight="1" x14ac:dyDescent="0.2">
      <c r="B28" s="110"/>
      <c r="C28" s="111"/>
      <c r="D28" s="111"/>
      <c r="E28" s="111"/>
      <c r="F28" s="111"/>
      <c r="G28" s="111"/>
      <c r="H28" s="111"/>
      <c r="I28" s="111"/>
      <c r="J28" s="111"/>
      <c r="K28" s="111"/>
      <c r="L28" s="111"/>
      <c r="M28" s="111"/>
      <c r="N28" s="111"/>
      <c r="O28" s="111"/>
      <c r="P28" s="111"/>
      <c r="Q28" s="111"/>
    </row>
    <row r="29" spans="2:17" x14ac:dyDescent="0.2">
      <c r="B29" s="110"/>
      <c r="C29" s="111"/>
      <c r="D29" s="111"/>
      <c r="E29" s="111"/>
      <c r="F29" s="111"/>
      <c r="G29" s="111"/>
      <c r="H29" s="111"/>
      <c r="I29" s="111"/>
      <c r="J29" s="111"/>
      <c r="K29" s="111"/>
      <c r="L29" s="111"/>
      <c r="M29" s="111"/>
      <c r="N29" s="111"/>
      <c r="O29" s="111"/>
      <c r="P29" s="111"/>
      <c r="Q29" s="111"/>
    </row>
    <row r="30" spans="2:17" ht="45" customHeight="1" x14ac:dyDescent="0.2">
      <c r="B30" s="110"/>
      <c r="C30" s="112"/>
      <c r="D30" s="112"/>
      <c r="E30" s="112"/>
      <c r="F30" s="112"/>
      <c r="G30" s="112"/>
      <c r="H30" s="112"/>
      <c r="I30" s="112"/>
      <c r="J30" s="112"/>
      <c r="K30" s="112"/>
      <c r="L30" s="112"/>
      <c r="M30" s="112"/>
      <c r="N30" s="112"/>
      <c r="O30" s="112"/>
      <c r="P30" s="112"/>
      <c r="Q30" s="112"/>
    </row>
    <row r="31" spans="2:17" ht="60" customHeight="1" x14ac:dyDescent="0.2">
      <c r="B31" s="110"/>
      <c r="C31" s="112"/>
      <c r="D31" s="112"/>
      <c r="E31" s="112"/>
      <c r="F31" s="112"/>
      <c r="G31" s="112"/>
      <c r="H31" s="112"/>
      <c r="I31" s="112"/>
      <c r="J31" s="112"/>
      <c r="K31" s="112"/>
      <c r="L31" s="112"/>
      <c r="M31" s="112"/>
      <c r="N31" s="112"/>
      <c r="O31" s="112"/>
      <c r="P31" s="112"/>
      <c r="Q31" s="112"/>
    </row>
    <row r="32" spans="2:17" ht="30" customHeight="1" x14ac:dyDescent="0.2">
      <c r="B32" s="110"/>
      <c r="C32" s="111"/>
      <c r="D32" s="111"/>
      <c r="E32" s="111"/>
      <c r="F32" s="111"/>
      <c r="G32" s="111"/>
      <c r="H32" s="111"/>
      <c r="I32" s="111"/>
      <c r="J32" s="111"/>
      <c r="K32" s="111"/>
      <c r="L32" s="111"/>
      <c r="M32" s="111"/>
      <c r="N32" s="111"/>
      <c r="O32" s="111"/>
      <c r="P32" s="111"/>
      <c r="Q32" s="111"/>
    </row>
  </sheetData>
  <sheetProtection algorithmName="SHA-512" hashValue="kQPGkUPZctJ20DwzO02JIOL2gGzI24QH2GNjqu4lf3JBYsO32ZZ8Dzyvm9wy/kddonFjwPUGgbW5N2bnj7EM/w==" saltValue="zOM+KVzIUam52E5HeE/Bww==" spinCount="100000" sheet="1" objects="1" scenarios="1"/>
  <mergeCells count="21">
    <mergeCell ref="C12:E12"/>
    <mergeCell ref="B3:K3"/>
    <mergeCell ref="B4:Q4"/>
    <mergeCell ref="B5:Q7"/>
    <mergeCell ref="B9:Q9"/>
    <mergeCell ref="C11:E11"/>
    <mergeCell ref="B21:Q21"/>
    <mergeCell ref="B22:Q22"/>
    <mergeCell ref="F14:Q14"/>
    <mergeCell ref="B17:Q17"/>
    <mergeCell ref="B19:Q19"/>
    <mergeCell ref="C29:Q29"/>
    <mergeCell ref="C30:Q30"/>
    <mergeCell ref="C31:Q31"/>
    <mergeCell ref="C32:Q32"/>
    <mergeCell ref="C23:Q23"/>
    <mergeCell ref="C24:Q24"/>
    <mergeCell ref="C25:Q25"/>
    <mergeCell ref="C26:Q26"/>
    <mergeCell ref="C27:Q27"/>
    <mergeCell ref="C28:Q2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27CC6D-48AF-4080-A7CB-A173ABE50077}">
  <sheetPr>
    <tabColor rgb="FF00B0F0"/>
  </sheetPr>
  <dimension ref="A1:BW826"/>
  <sheetViews>
    <sheetView topLeftCell="A16" zoomScaleNormal="100" workbookViewId="0">
      <pane xSplit="1" topLeftCell="B1" activePane="topRight" state="frozen"/>
      <selection pane="topRight" activeCell="A37" sqref="A37"/>
    </sheetView>
  </sheetViews>
  <sheetFormatPr defaultColWidth="8.7109375" defaultRowHeight="21.75" customHeight="1" x14ac:dyDescent="0.2"/>
  <cols>
    <col min="1" max="1" width="69.7109375" style="17" customWidth="1"/>
    <col min="2" max="10" width="13" style="17" customWidth="1"/>
    <col min="11" max="11" width="3.85546875" style="3" customWidth="1"/>
    <col min="12" max="12" width="23.42578125" style="5" customWidth="1"/>
    <col min="13" max="13" width="149" style="66" customWidth="1"/>
    <col min="14" max="14" width="8.7109375" style="17"/>
    <col min="15" max="15" width="16.85546875" style="17" customWidth="1"/>
    <col min="16" max="16384" width="8.7109375" style="17"/>
  </cols>
  <sheetData>
    <row r="1" spans="1:75" s="3" customFormat="1" ht="21.75" customHeight="1" x14ac:dyDescent="0.2">
      <c r="A1" s="2"/>
      <c r="F1" s="4" t="s">
        <v>83</v>
      </c>
      <c r="L1" s="5"/>
      <c r="M1" s="5"/>
    </row>
    <row r="2" spans="1:75" s="3" customFormat="1" ht="21.75" customHeight="1" x14ac:dyDescent="0.2">
      <c r="A2" s="6" t="s">
        <v>84</v>
      </c>
      <c r="B2" s="7" t="s">
        <v>90</v>
      </c>
      <c r="C2" s="154"/>
      <c r="F2" s="8"/>
      <c r="G2" s="9" t="s">
        <v>82</v>
      </c>
      <c r="H2" s="10"/>
      <c r="I2" s="10"/>
      <c r="J2" s="10"/>
      <c r="K2" s="11"/>
      <c r="L2" s="5"/>
      <c r="M2" s="5"/>
    </row>
    <row r="3" spans="1:75" ht="21.75" customHeight="1" x14ac:dyDescent="0.2">
      <c r="A3" s="6" t="s">
        <v>0</v>
      </c>
      <c r="B3" s="148"/>
      <c r="C3" s="149"/>
      <c r="D3" s="3"/>
      <c r="E3" s="3"/>
      <c r="F3" s="12"/>
      <c r="G3" s="13" t="s">
        <v>2</v>
      </c>
      <c r="H3" s="14"/>
      <c r="I3" s="14"/>
      <c r="J3" s="14"/>
      <c r="K3" s="15"/>
      <c r="L3" s="16"/>
      <c r="M3" s="5"/>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row>
    <row r="4" spans="1:75" ht="21.75" customHeight="1" x14ac:dyDescent="0.2">
      <c r="A4" s="6" t="s">
        <v>1</v>
      </c>
      <c r="B4" s="148"/>
      <c r="C4" s="149"/>
      <c r="D4" s="3"/>
      <c r="E4" s="18"/>
      <c r="F4" s="18"/>
      <c r="G4" s="18"/>
      <c r="H4" s="18"/>
      <c r="I4" s="18"/>
      <c r="J4" s="18"/>
      <c r="K4" s="18"/>
      <c r="L4" s="16"/>
      <c r="M4" s="5"/>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row>
    <row r="5" spans="1:75" ht="21.75" customHeight="1" x14ac:dyDescent="0.2">
      <c r="A5" s="6" t="s">
        <v>124</v>
      </c>
      <c r="B5" s="150" t="s">
        <v>122</v>
      </c>
      <c r="C5" s="151"/>
      <c r="D5" s="19" t="s">
        <v>123</v>
      </c>
      <c r="E5" s="18"/>
      <c r="F5" s="18"/>
      <c r="G5" s="18"/>
      <c r="H5" s="18"/>
      <c r="I5" s="18"/>
      <c r="J5" s="18"/>
      <c r="K5" s="18"/>
      <c r="L5" s="16"/>
      <c r="M5" s="5"/>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row>
    <row r="6" spans="1:75" ht="21.75" customHeight="1" x14ac:dyDescent="0.2">
      <c r="A6" s="6" t="s">
        <v>128</v>
      </c>
      <c r="B6" s="152"/>
      <c r="C6" s="153"/>
      <c r="D6" s="19" t="s">
        <v>85</v>
      </c>
      <c r="E6" s="18"/>
      <c r="F6" s="20"/>
      <c r="G6" s="18"/>
      <c r="H6" s="18"/>
      <c r="I6" s="18"/>
      <c r="J6" s="18"/>
      <c r="K6" s="18"/>
      <c r="L6" s="16"/>
      <c r="M6" s="5"/>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row>
    <row r="7" spans="1:75" ht="21.75" customHeight="1" x14ac:dyDescent="0.2">
      <c r="A7" s="19"/>
      <c r="B7" s="19"/>
      <c r="C7" s="19"/>
      <c r="D7" s="19"/>
      <c r="E7" s="18"/>
      <c r="F7" s="20"/>
      <c r="G7" s="18"/>
      <c r="H7" s="18"/>
      <c r="I7" s="18"/>
      <c r="J7" s="18"/>
      <c r="K7" s="18"/>
      <c r="L7" s="16"/>
      <c r="M7" s="5"/>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row>
    <row r="8" spans="1:75" ht="21.75" customHeight="1" x14ac:dyDescent="0.2">
      <c r="A8" s="21" t="s">
        <v>86</v>
      </c>
      <c r="B8" s="22">
        <f>J27</f>
        <v>0</v>
      </c>
      <c r="C8" s="23"/>
      <c r="D8" s="19"/>
      <c r="E8" s="18"/>
      <c r="F8" s="20"/>
      <c r="G8" s="18"/>
      <c r="H8" s="18"/>
      <c r="I8" s="18"/>
      <c r="J8" s="18"/>
      <c r="K8" s="18"/>
      <c r="L8" s="16"/>
      <c r="M8" s="5"/>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row>
    <row r="9" spans="1:75" ht="21.75" customHeight="1" x14ac:dyDescent="0.2">
      <c r="A9" s="24" t="s">
        <v>87</v>
      </c>
      <c r="B9" s="22">
        <f>B8*0.1</f>
        <v>0</v>
      </c>
      <c r="C9" s="23"/>
      <c r="D9" s="19" t="s">
        <v>89</v>
      </c>
      <c r="E9" s="18"/>
      <c r="F9" s="20"/>
      <c r="G9" s="18"/>
      <c r="H9" s="18"/>
      <c r="I9" s="18"/>
      <c r="J9" s="18"/>
      <c r="K9" s="18"/>
      <c r="L9" s="16"/>
      <c r="M9" s="5"/>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row>
    <row r="10" spans="1:75" ht="21.75" customHeight="1" x14ac:dyDescent="0.2">
      <c r="A10" s="24" t="s">
        <v>88</v>
      </c>
      <c r="B10" s="22">
        <f>B8-B9</f>
        <v>0</v>
      </c>
      <c r="C10" s="23"/>
      <c r="D10" s="19" t="s">
        <v>89</v>
      </c>
      <c r="E10" s="18"/>
      <c r="F10" s="20"/>
      <c r="G10" s="18"/>
      <c r="H10" s="18"/>
      <c r="I10" s="18"/>
      <c r="J10" s="18"/>
      <c r="K10" s="18"/>
      <c r="L10" s="16"/>
      <c r="M10" s="5"/>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row>
    <row r="11" spans="1:75" ht="21.75" customHeight="1" x14ac:dyDescent="0.2">
      <c r="A11" s="25"/>
      <c r="B11" s="26"/>
      <c r="C11" s="26"/>
      <c r="D11" s="18"/>
      <c r="E11" s="18"/>
      <c r="F11" s="20"/>
      <c r="G11" s="18"/>
      <c r="H11" s="18"/>
      <c r="I11" s="18"/>
      <c r="J11" s="18"/>
      <c r="K11" s="18"/>
      <c r="L11" s="16"/>
      <c r="M11" s="5"/>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row>
    <row r="12" spans="1:75" ht="21.75" customHeight="1" x14ac:dyDescent="0.2">
      <c r="A12" s="27"/>
      <c r="B12" s="28">
        <v>0</v>
      </c>
      <c r="C12" s="29">
        <v>5</v>
      </c>
      <c r="D12" s="29">
        <v>10</v>
      </c>
      <c r="E12" s="29">
        <v>15</v>
      </c>
      <c r="F12" s="29">
        <v>20</v>
      </c>
      <c r="G12" s="29">
        <v>25</v>
      </c>
      <c r="H12" s="29">
        <v>30</v>
      </c>
      <c r="I12" s="29">
        <v>35</v>
      </c>
      <c r="J12" s="29">
        <v>40</v>
      </c>
      <c r="K12" s="30"/>
      <c r="L12" s="31" t="s">
        <v>60</v>
      </c>
      <c r="M12" s="31" t="s">
        <v>61</v>
      </c>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row>
    <row r="13" spans="1:75" ht="21.75" customHeight="1" x14ac:dyDescent="0.2">
      <c r="A13" s="32" t="s">
        <v>92</v>
      </c>
      <c r="B13" s="33"/>
      <c r="C13" s="34"/>
      <c r="D13" s="34"/>
      <c r="E13" s="34"/>
      <c r="F13" s="34"/>
      <c r="G13" s="34"/>
      <c r="H13" s="34"/>
      <c r="I13" s="34"/>
      <c r="J13" s="34"/>
      <c r="K13" s="35"/>
      <c r="L13" s="36"/>
      <c r="M13" s="37"/>
      <c r="N13" s="38"/>
      <c r="O13" s="38"/>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row>
    <row r="14" spans="1:75" ht="21.75" customHeight="1" x14ac:dyDescent="0.2">
      <c r="A14" s="39" t="s">
        <v>129</v>
      </c>
      <c r="B14" s="155"/>
      <c r="C14" s="155"/>
      <c r="D14" s="155"/>
      <c r="E14" s="155"/>
      <c r="F14" s="155"/>
      <c r="G14" s="155"/>
      <c r="H14" s="155"/>
      <c r="I14" s="155"/>
      <c r="J14" s="155"/>
      <c r="K14" s="40"/>
      <c r="L14" s="41" t="s">
        <v>130</v>
      </c>
      <c r="M14" s="42" t="s">
        <v>62</v>
      </c>
      <c r="N14" s="38"/>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row>
    <row r="15" spans="1:75" ht="21.75" customHeight="1" x14ac:dyDescent="0.2">
      <c r="A15" s="39" t="s">
        <v>131</v>
      </c>
      <c r="B15" s="155"/>
      <c r="C15" s="155"/>
      <c r="D15" s="155"/>
      <c r="E15" s="155"/>
      <c r="F15" s="155"/>
      <c r="G15" s="155"/>
      <c r="H15" s="155"/>
      <c r="I15" s="155"/>
      <c r="J15" s="155"/>
      <c r="K15" s="40"/>
      <c r="L15" s="41" t="s">
        <v>132</v>
      </c>
      <c r="M15" s="42" t="s">
        <v>63</v>
      </c>
      <c r="N15" s="38"/>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row>
    <row r="16" spans="1:75" ht="21.75" customHeight="1" x14ac:dyDescent="0.2">
      <c r="A16" s="39" t="s">
        <v>133</v>
      </c>
      <c r="B16" s="43"/>
      <c r="C16" s="155"/>
      <c r="D16" s="43"/>
      <c r="E16" s="43"/>
      <c r="F16" s="43"/>
      <c r="G16" s="43"/>
      <c r="H16" s="43"/>
      <c r="I16" s="43"/>
      <c r="J16" s="43"/>
      <c r="K16" s="40"/>
      <c r="L16" s="41" t="s">
        <v>134</v>
      </c>
      <c r="M16" s="42" t="s">
        <v>118</v>
      </c>
      <c r="N16" s="38"/>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row>
    <row r="17" spans="1:69" ht="21.75" customHeight="1" x14ac:dyDescent="0.2">
      <c r="A17" s="44" t="s">
        <v>135</v>
      </c>
      <c r="B17" s="43"/>
      <c r="C17" s="45" t="str">
        <f t="shared" ref="C17:J18" si="0">IFERROR((C41+C64)*($B$6*5),"")</f>
        <v/>
      </c>
      <c r="D17" s="45" t="str">
        <f t="shared" si="0"/>
        <v/>
      </c>
      <c r="E17" s="45" t="str">
        <f t="shared" si="0"/>
        <v/>
      </c>
      <c r="F17" s="45" t="str">
        <f t="shared" si="0"/>
        <v/>
      </c>
      <c r="G17" s="45" t="str">
        <f t="shared" si="0"/>
        <v/>
      </c>
      <c r="H17" s="45" t="str">
        <f t="shared" si="0"/>
        <v/>
      </c>
      <c r="I17" s="45" t="str">
        <f t="shared" si="0"/>
        <v/>
      </c>
      <c r="J17" s="45" t="str">
        <f t="shared" si="0"/>
        <v/>
      </c>
      <c r="K17" s="40"/>
      <c r="L17" s="41" t="s">
        <v>136</v>
      </c>
      <c r="M17" s="42" t="s">
        <v>117</v>
      </c>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row>
    <row r="18" spans="1:69" ht="21.75" customHeight="1" x14ac:dyDescent="0.2">
      <c r="A18" s="44" t="s">
        <v>137</v>
      </c>
      <c r="B18" s="43"/>
      <c r="C18" s="45">
        <f t="shared" si="0"/>
        <v>0</v>
      </c>
      <c r="D18" s="45">
        <f t="shared" si="0"/>
        <v>0</v>
      </c>
      <c r="E18" s="45">
        <f t="shared" si="0"/>
        <v>0</v>
      </c>
      <c r="F18" s="45">
        <f t="shared" si="0"/>
        <v>0</v>
      </c>
      <c r="G18" s="45">
        <f t="shared" si="0"/>
        <v>0</v>
      </c>
      <c r="H18" s="45">
        <f t="shared" si="0"/>
        <v>0</v>
      </c>
      <c r="I18" s="45">
        <f t="shared" si="0"/>
        <v>0</v>
      </c>
      <c r="J18" s="45">
        <f t="shared" si="0"/>
        <v>0</v>
      </c>
      <c r="K18" s="40"/>
      <c r="L18" s="41" t="s">
        <v>138</v>
      </c>
      <c r="M18" s="42" t="s">
        <v>116</v>
      </c>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row>
    <row r="19" spans="1:69" ht="21.75" customHeight="1" x14ac:dyDescent="0.2">
      <c r="A19" s="44" t="s">
        <v>139</v>
      </c>
      <c r="B19" s="43"/>
      <c r="C19" s="45" t="str">
        <f t="shared" ref="C19:J20" si="1">IFERROR((C56+C62)*($B$6*5)+$C$68,"")</f>
        <v/>
      </c>
      <c r="D19" s="45" t="str">
        <f t="shared" si="1"/>
        <v/>
      </c>
      <c r="E19" s="45" t="str">
        <f t="shared" si="1"/>
        <v/>
      </c>
      <c r="F19" s="45" t="str">
        <f t="shared" si="1"/>
        <v/>
      </c>
      <c r="G19" s="45" t="str">
        <f t="shared" si="1"/>
        <v/>
      </c>
      <c r="H19" s="45" t="str">
        <f t="shared" si="1"/>
        <v/>
      </c>
      <c r="I19" s="45" t="str">
        <f t="shared" si="1"/>
        <v/>
      </c>
      <c r="J19" s="45" t="str">
        <f t="shared" si="1"/>
        <v/>
      </c>
      <c r="K19" s="40"/>
      <c r="L19" s="41" t="s">
        <v>140</v>
      </c>
      <c r="M19" s="42" t="s">
        <v>115</v>
      </c>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row>
    <row r="20" spans="1:69" ht="21.75" customHeight="1" x14ac:dyDescent="0.2">
      <c r="A20" s="44" t="s">
        <v>141</v>
      </c>
      <c r="B20" s="43"/>
      <c r="C20" s="45">
        <f t="shared" si="1"/>
        <v>0</v>
      </c>
      <c r="D20" s="45">
        <f t="shared" si="1"/>
        <v>0</v>
      </c>
      <c r="E20" s="45">
        <f t="shared" si="1"/>
        <v>0</v>
      </c>
      <c r="F20" s="45">
        <f t="shared" si="1"/>
        <v>0</v>
      </c>
      <c r="G20" s="45">
        <f t="shared" si="1"/>
        <v>0</v>
      </c>
      <c r="H20" s="45">
        <f t="shared" si="1"/>
        <v>0</v>
      </c>
      <c r="I20" s="45">
        <f t="shared" si="1"/>
        <v>0</v>
      </c>
      <c r="J20" s="45">
        <f t="shared" si="1"/>
        <v>0</v>
      </c>
      <c r="K20" s="40"/>
      <c r="L20" s="41" t="s">
        <v>142</v>
      </c>
      <c r="M20" s="42" t="s">
        <v>114</v>
      </c>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row>
    <row r="21" spans="1:69" ht="21.75" customHeight="1" x14ac:dyDescent="0.2">
      <c r="A21" s="44" t="s">
        <v>143</v>
      </c>
      <c r="B21" s="43"/>
      <c r="C21" s="45">
        <f>IFERROR(C14, " ")</f>
        <v>0</v>
      </c>
      <c r="D21" s="45">
        <f t="shared" ref="D21:J21" si="2">D14</f>
        <v>0</v>
      </c>
      <c r="E21" s="45">
        <f t="shared" si="2"/>
        <v>0</v>
      </c>
      <c r="F21" s="45">
        <f t="shared" si="2"/>
        <v>0</v>
      </c>
      <c r="G21" s="45">
        <f t="shared" si="2"/>
        <v>0</v>
      </c>
      <c r="H21" s="45">
        <f t="shared" si="2"/>
        <v>0</v>
      </c>
      <c r="I21" s="45">
        <f t="shared" si="2"/>
        <v>0</v>
      </c>
      <c r="J21" s="45">
        <f t="shared" si="2"/>
        <v>0</v>
      </c>
      <c r="K21" s="40"/>
      <c r="L21" s="41" t="s">
        <v>144</v>
      </c>
      <c r="M21" s="42" t="s">
        <v>48</v>
      </c>
      <c r="N21" s="3"/>
      <c r="O21" s="38"/>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row>
    <row r="22" spans="1:69" ht="21.75" customHeight="1" x14ac:dyDescent="0.2">
      <c r="A22" s="44" t="s">
        <v>145</v>
      </c>
      <c r="B22" s="43"/>
      <c r="C22" s="45">
        <f t="shared" ref="C22:J22" si="3">C15+$C$16</f>
        <v>0</v>
      </c>
      <c r="D22" s="45">
        <f t="shared" si="3"/>
        <v>0</v>
      </c>
      <c r="E22" s="45">
        <f t="shared" si="3"/>
        <v>0</v>
      </c>
      <c r="F22" s="45">
        <f t="shared" si="3"/>
        <v>0</v>
      </c>
      <c r="G22" s="45">
        <f t="shared" si="3"/>
        <v>0</v>
      </c>
      <c r="H22" s="45">
        <f t="shared" si="3"/>
        <v>0</v>
      </c>
      <c r="I22" s="45">
        <f t="shared" si="3"/>
        <v>0</v>
      </c>
      <c r="J22" s="45">
        <f t="shared" si="3"/>
        <v>0</v>
      </c>
      <c r="K22" s="46"/>
      <c r="L22" s="41" t="s">
        <v>146</v>
      </c>
      <c r="M22" s="42" t="s">
        <v>49</v>
      </c>
      <c r="N22" s="38"/>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row>
    <row r="23" spans="1:69" ht="21.75" customHeight="1" x14ac:dyDescent="0.2">
      <c r="A23" s="44" t="s">
        <v>147</v>
      </c>
      <c r="B23" s="43"/>
      <c r="C23" s="45" t="str">
        <f>IFERROR(C17-C21,"")</f>
        <v/>
      </c>
      <c r="D23" s="45" t="str">
        <f t="shared" ref="D23:J23" si="4">IFERROR(D17-D21,"")</f>
        <v/>
      </c>
      <c r="E23" s="45" t="str">
        <f t="shared" si="4"/>
        <v/>
      </c>
      <c r="F23" s="45" t="str">
        <f t="shared" si="4"/>
        <v/>
      </c>
      <c r="G23" s="45" t="str">
        <f t="shared" si="4"/>
        <v/>
      </c>
      <c r="H23" s="45" t="str">
        <f t="shared" si="4"/>
        <v/>
      </c>
      <c r="I23" s="45" t="str">
        <f t="shared" si="4"/>
        <v/>
      </c>
      <c r="J23" s="45" t="str">
        <f t="shared" si="4"/>
        <v/>
      </c>
      <c r="K23" s="46"/>
      <c r="L23" s="41" t="s">
        <v>202</v>
      </c>
      <c r="M23" s="42"/>
      <c r="N23" s="38"/>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row>
    <row r="24" spans="1:69" ht="21.75" customHeight="1" x14ac:dyDescent="0.2">
      <c r="A24" s="44" t="s">
        <v>148</v>
      </c>
      <c r="B24" s="43"/>
      <c r="C24" s="45">
        <f>IFERROR(C18-C21,"")</f>
        <v>0</v>
      </c>
      <c r="D24" s="45">
        <f t="shared" ref="D24:J24" si="5">IFERROR(D18-D21,"")</f>
        <v>0</v>
      </c>
      <c r="E24" s="45">
        <f t="shared" si="5"/>
        <v>0</v>
      </c>
      <c r="F24" s="45">
        <f t="shared" si="5"/>
        <v>0</v>
      </c>
      <c r="G24" s="45">
        <f t="shared" si="5"/>
        <v>0</v>
      </c>
      <c r="H24" s="45">
        <f t="shared" si="5"/>
        <v>0</v>
      </c>
      <c r="I24" s="45">
        <f t="shared" si="5"/>
        <v>0</v>
      </c>
      <c r="J24" s="45">
        <f t="shared" si="5"/>
        <v>0</v>
      </c>
      <c r="K24" s="46"/>
      <c r="L24" s="41" t="s">
        <v>201</v>
      </c>
      <c r="M24" s="42"/>
      <c r="N24" s="38"/>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row>
    <row r="25" spans="1:69" ht="21.75" customHeight="1" x14ac:dyDescent="0.2">
      <c r="A25" s="44" t="s">
        <v>120</v>
      </c>
      <c r="B25" s="43"/>
      <c r="C25" s="45" t="str">
        <f>IFERROR(C19-C22,"")</f>
        <v/>
      </c>
      <c r="D25" s="45" t="str">
        <f t="shared" ref="D25:J25" si="6">IFERROR(D19-D22,"")</f>
        <v/>
      </c>
      <c r="E25" s="45" t="str">
        <f t="shared" si="6"/>
        <v/>
      </c>
      <c r="F25" s="45" t="str">
        <f t="shared" si="6"/>
        <v/>
      </c>
      <c r="G25" s="45" t="str">
        <f t="shared" si="6"/>
        <v/>
      </c>
      <c r="H25" s="45" t="str">
        <f t="shared" si="6"/>
        <v/>
      </c>
      <c r="I25" s="45" t="str">
        <f t="shared" si="6"/>
        <v/>
      </c>
      <c r="J25" s="45" t="str">
        <f t="shared" si="6"/>
        <v/>
      </c>
      <c r="K25" s="46"/>
      <c r="L25" s="41" t="s">
        <v>200</v>
      </c>
      <c r="M25" s="42"/>
      <c r="N25" s="38"/>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row>
    <row r="26" spans="1:69" ht="21.75" customHeight="1" x14ac:dyDescent="0.2">
      <c r="A26" s="44" t="s">
        <v>121</v>
      </c>
      <c r="B26" s="43"/>
      <c r="C26" s="45">
        <f>IFERROR(C20-C22,"")</f>
        <v>0</v>
      </c>
      <c r="D26" s="45">
        <f t="shared" ref="D26:J26" si="7">IFERROR(D20-D22,"")</f>
        <v>0</v>
      </c>
      <c r="E26" s="45">
        <f t="shared" si="7"/>
        <v>0</v>
      </c>
      <c r="F26" s="45">
        <f t="shared" si="7"/>
        <v>0</v>
      </c>
      <c r="G26" s="45">
        <f t="shared" si="7"/>
        <v>0</v>
      </c>
      <c r="H26" s="45">
        <f t="shared" si="7"/>
        <v>0</v>
      </c>
      <c r="I26" s="45">
        <f t="shared" si="7"/>
        <v>0</v>
      </c>
      <c r="J26" s="45">
        <f t="shared" si="7"/>
        <v>0</v>
      </c>
      <c r="K26" s="46"/>
      <c r="L26" s="41" t="s">
        <v>199</v>
      </c>
      <c r="M26" s="42"/>
      <c r="N26" s="38"/>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row>
    <row r="27" spans="1:69" ht="21.75" customHeight="1" x14ac:dyDescent="0.2">
      <c r="A27" s="44" t="s">
        <v>149</v>
      </c>
      <c r="B27" s="47"/>
      <c r="C27" s="45">
        <f>IFERROR(((C18-C21)-(C20-C22)),"")</f>
        <v>0</v>
      </c>
      <c r="D27" s="45">
        <f t="shared" ref="D27:J27" si="8">IFERROR(((D18-D21)-(D20-D22)),"")</f>
        <v>0</v>
      </c>
      <c r="E27" s="45">
        <f t="shared" si="8"/>
        <v>0</v>
      </c>
      <c r="F27" s="45">
        <f t="shared" si="8"/>
        <v>0</v>
      </c>
      <c r="G27" s="45">
        <f t="shared" si="8"/>
        <v>0</v>
      </c>
      <c r="H27" s="45">
        <f t="shared" si="8"/>
        <v>0</v>
      </c>
      <c r="I27" s="45">
        <f t="shared" si="8"/>
        <v>0</v>
      </c>
      <c r="J27" s="45">
        <f t="shared" si="8"/>
        <v>0</v>
      </c>
      <c r="K27" s="48"/>
      <c r="L27" s="1" t="s">
        <v>3</v>
      </c>
      <c r="M27" s="42" t="s">
        <v>50</v>
      </c>
      <c r="N27" s="49"/>
      <c r="O27" s="3"/>
      <c r="P27" s="49"/>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row>
    <row r="28" spans="1:69" s="3" customFormat="1" ht="21.75" customHeight="1" x14ac:dyDescent="0.2">
      <c r="A28" s="50" t="s">
        <v>91</v>
      </c>
      <c r="B28" s="51"/>
      <c r="C28" s="51"/>
      <c r="D28" s="51"/>
      <c r="E28" s="51"/>
      <c r="F28" s="51"/>
      <c r="G28" s="51"/>
      <c r="H28" s="51"/>
      <c r="I28" s="51"/>
      <c r="J28" s="51"/>
      <c r="K28" s="52"/>
      <c r="L28" s="36"/>
      <c r="M28" s="53"/>
      <c r="N28" s="38"/>
    </row>
    <row r="29" spans="1:69" ht="21.75" customHeight="1" x14ac:dyDescent="0.2">
      <c r="A29" s="39" t="s">
        <v>150</v>
      </c>
      <c r="B29" s="43"/>
      <c r="C29" s="155"/>
      <c r="D29" s="155"/>
      <c r="E29" s="155"/>
      <c r="F29" s="155"/>
      <c r="G29" s="155"/>
      <c r="H29" s="155"/>
      <c r="I29" s="155"/>
      <c r="J29" s="155"/>
      <c r="K29" s="54"/>
      <c r="L29" s="55" t="s">
        <v>151</v>
      </c>
      <c r="M29" s="42" t="s">
        <v>65</v>
      </c>
      <c r="N29" s="38"/>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row>
    <row r="30" spans="1:69" ht="21.75" customHeight="1" x14ac:dyDescent="0.2">
      <c r="A30" s="39" t="s">
        <v>152</v>
      </c>
      <c r="B30" s="43"/>
      <c r="C30" s="155"/>
      <c r="D30" s="155"/>
      <c r="E30" s="155"/>
      <c r="F30" s="155"/>
      <c r="G30" s="155"/>
      <c r="H30" s="155"/>
      <c r="I30" s="155"/>
      <c r="J30" s="155"/>
      <c r="K30" s="54"/>
      <c r="L30" s="55" t="s">
        <v>153</v>
      </c>
      <c r="M30" s="42" t="s">
        <v>65</v>
      </c>
      <c r="N30" s="38"/>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row>
    <row r="31" spans="1:69" ht="21.75" customHeight="1" x14ac:dyDescent="0.2">
      <c r="A31" s="44" t="s">
        <v>154</v>
      </c>
      <c r="B31" s="43"/>
      <c r="C31" s="12">
        <f>C30*28</f>
        <v>0</v>
      </c>
      <c r="D31" s="12">
        <f t="shared" ref="D31:J31" si="9">D30*28</f>
        <v>0</v>
      </c>
      <c r="E31" s="12">
        <f t="shared" si="9"/>
        <v>0</v>
      </c>
      <c r="F31" s="12">
        <f t="shared" si="9"/>
        <v>0</v>
      </c>
      <c r="G31" s="12">
        <f t="shared" si="9"/>
        <v>0</v>
      </c>
      <c r="H31" s="12">
        <f t="shared" si="9"/>
        <v>0</v>
      </c>
      <c r="I31" s="12">
        <f t="shared" si="9"/>
        <v>0</v>
      </c>
      <c r="J31" s="12">
        <f t="shared" si="9"/>
        <v>0</v>
      </c>
      <c r="K31" s="54"/>
      <c r="L31" s="55" t="s">
        <v>155</v>
      </c>
      <c r="M31" s="42" t="s">
        <v>64</v>
      </c>
      <c r="N31" s="38"/>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row>
    <row r="32" spans="1:69" ht="21.75" customHeight="1" x14ac:dyDescent="0.2">
      <c r="A32" s="39" t="s">
        <v>108</v>
      </c>
      <c r="B32" s="43"/>
      <c r="C32" s="155"/>
      <c r="D32" s="155"/>
      <c r="E32" s="155"/>
      <c r="F32" s="155"/>
      <c r="G32" s="155"/>
      <c r="H32" s="155"/>
      <c r="I32" s="155"/>
      <c r="J32" s="155"/>
      <c r="K32" s="54"/>
      <c r="L32" s="55" t="s">
        <v>156</v>
      </c>
      <c r="M32" s="42" t="s">
        <v>65</v>
      </c>
      <c r="N32" s="38"/>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row>
    <row r="33" spans="1:69" ht="21.75" customHeight="1" x14ac:dyDescent="0.2">
      <c r="A33" s="44" t="s">
        <v>157</v>
      </c>
      <c r="B33" s="43"/>
      <c r="C33" s="12">
        <f>C32*(0.16/10^6)*265</f>
        <v>0</v>
      </c>
      <c r="D33" s="12">
        <f>D32*(0.16/10^6)*265</f>
        <v>0</v>
      </c>
      <c r="E33" s="12">
        <f t="shared" ref="E33:J33" si="10">E32*(0.16/10^6)*265</f>
        <v>0</v>
      </c>
      <c r="F33" s="12">
        <f t="shared" si="10"/>
        <v>0</v>
      </c>
      <c r="G33" s="12">
        <f t="shared" si="10"/>
        <v>0</v>
      </c>
      <c r="H33" s="12">
        <f t="shared" si="10"/>
        <v>0</v>
      </c>
      <c r="I33" s="12">
        <f t="shared" si="10"/>
        <v>0</v>
      </c>
      <c r="J33" s="12">
        <f t="shared" si="10"/>
        <v>0</v>
      </c>
      <c r="K33" s="54"/>
      <c r="L33" s="55" t="s">
        <v>158</v>
      </c>
      <c r="M33" s="42" t="s">
        <v>64</v>
      </c>
      <c r="N33" s="38"/>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row>
    <row r="34" spans="1:69" ht="21.75" customHeight="1" x14ac:dyDescent="0.2">
      <c r="A34" s="39" t="s">
        <v>109</v>
      </c>
      <c r="B34" s="43"/>
      <c r="C34" s="155"/>
      <c r="D34" s="155"/>
      <c r="E34" s="155"/>
      <c r="F34" s="155"/>
      <c r="G34" s="155"/>
      <c r="H34" s="155"/>
      <c r="I34" s="155"/>
      <c r="J34" s="155"/>
      <c r="K34" s="54"/>
      <c r="L34" s="55" t="s">
        <v>159</v>
      </c>
      <c r="M34" s="42" t="s">
        <v>65</v>
      </c>
      <c r="N34" s="38"/>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row>
    <row r="35" spans="1:69" ht="21.75" customHeight="1" x14ac:dyDescent="0.2">
      <c r="A35" s="44" t="s">
        <v>160</v>
      </c>
      <c r="B35" s="43"/>
      <c r="C35" s="12">
        <f>C34*1.8</f>
        <v>0</v>
      </c>
      <c r="D35" s="12">
        <f t="shared" ref="D35:J35" si="11">D34*1.8</f>
        <v>0</v>
      </c>
      <c r="E35" s="12">
        <f t="shared" si="11"/>
        <v>0</v>
      </c>
      <c r="F35" s="12">
        <f t="shared" si="11"/>
        <v>0</v>
      </c>
      <c r="G35" s="12">
        <f t="shared" si="11"/>
        <v>0</v>
      </c>
      <c r="H35" s="12">
        <f t="shared" si="11"/>
        <v>0</v>
      </c>
      <c r="I35" s="12">
        <f t="shared" si="11"/>
        <v>0</v>
      </c>
      <c r="J35" s="12">
        <f t="shared" si="11"/>
        <v>0</v>
      </c>
      <c r="K35" s="54"/>
      <c r="L35" s="55" t="s">
        <v>161</v>
      </c>
      <c r="M35" s="42" t="s">
        <v>64</v>
      </c>
      <c r="N35" s="38"/>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row>
    <row r="36" spans="1:69" ht="21.75" customHeight="1" x14ac:dyDescent="0.2">
      <c r="A36" s="39" t="s">
        <v>162</v>
      </c>
      <c r="B36" s="43"/>
      <c r="C36" s="155"/>
      <c r="D36" s="155"/>
      <c r="E36" s="155"/>
      <c r="F36" s="155"/>
      <c r="G36" s="155"/>
      <c r="H36" s="155"/>
      <c r="I36" s="155"/>
      <c r="J36" s="155"/>
      <c r="K36" s="54"/>
      <c r="L36" s="55" t="s">
        <v>163</v>
      </c>
      <c r="M36" s="42" t="s">
        <v>65</v>
      </c>
      <c r="N36" s="38"/>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row>
    <row r="37" spans="1:69" ht="21.75" customHeight="1" x14ac:dyDescent="0.2">
      <c r="A37" s="44" t="s">
        <v>164</v>
      </c>
      <c r="B37" s="43"/>
      <c r="C37" s="12">
        <f>C36*9</f>
        <v>0</v>
      </c>
      <c r="D37" s="12">
        <f t="shared" ref="D37:J37" si="12">D36*9</f>
        <v>0</v>
      </c>
      <c r="E37" s="12">
        <f t="shared" si="12"/>
        <v>0</v>
      </c>
      <c r="F37" s="12">
        <f t="shared" si="12"/>
        <v>0</v>
      </c>
      <c r="G37" s="12">
        <f t="shared" si="12"/>
        <v>0</v>
      </c>
      <c r="H37" s="12">
        <f t="shared" si="12"/>
        <v>0</v>
      </c>
      <c r="I37" s="12">
        <f t="shared" si="12"/>
        <v>0</v>
      </c>
      <c r="J37" s="12">
        <f t="shared" si="12"/>
        <v>0</v>
      </c>
      <c r="K37" s="54"/>
      <c r="L37" s="55" t="s">
        <v>165</v>
      </c>
      <c r="M37" s="42" t="s">
        <v>64</v>
      </c>
      <c r="N37" s="38"/>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row>
    <row r="38" spans="1:69" ht="21.75" customHeight="1" x14ac:dyDescent="0.2">
      <c r="A38" s="39" t="s">
        <v>110</v>
      </c>
      <c r="B38" s="43"/>
      <c r="C38" s="155"/>
      <c r="D38" s="155"/>
      <c r="E38" s="155"/>
      <c r="F38" s="155"/>
      <c r="G38" s="155"/>
      <c r="H38" s="155"/>
      <c r="I38" s="155"/>
      <c r="J38" s="155"/>
      <c r="K38" s="54"/>
      <c r="L38" s="55" t="s">
        <v>166</v>
      </c>
      <c r="M38" s="42" t="s">
        <v>65</v>
      </c>
      <c r="N38" s="38"/>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row>
    <row r="39" spans="1:69" ht="21.75" customHeight="1" x14ac:dyDescent="0.2">
      <c r="A39" s="44" t="s">
        <v>167</v>
      </c>
      <c r="B39" s="43"/>
      <c r="C39" s="12">
        <f>C38*5</f>
        <v>0</v>
      </c>
      <c r="D39" s="12">
        <f t="shared" ref="D39:J39" si="13">D38*5</f>
        <v>0</v>
      </c>
      <c r="E39" s="12">
        <f t="shared" si="13"/>
        <v>0</v>
      </c>
      <c r="F39" s="12">
        <f t="shared" si="13"/>
        <v>0</v>
      </c>
      <c r="G39" s="12">
        <f t="shared" si="13"/>
        <v>0</v>
      </c>
      <c r="H39" s="12">
        <f t="shared" si="13"/>
        <v>0</v>
      </c>
      <c r="I39" s="12">
        <f t="shared" si="13"/>
        <v>0</v>
      </c>
      <c r="J39" s="12">
        <f t="shared" si="13"/>
        <v>0</v>
      </c>
      <c r="K39" s="54"/>
      <c r="L39" s="55" t="s">
        <v>168</v>
      </c>
      <c r="M39" s="42" t="s">
        <v>64</v>
      </c>
      <c r="N39" s="38"/>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row>
    <row r="40" spans="1:69" ht="21.75" customHeight="1" x14ac:dyDescent="0.2">
      <c r="A40" s="44" t="s">
        <v>169</v>
      </c>
      <c r="B40" s="43"/>
      <c r="C40" s="12">
        <f t="shared" ref="C40:J40" si="14">SUM(C31+C33+C35+C37+C39)</f>
        <v>0</v>
      </c>
      <c r="D40" s="12">
        <f t="shared" si="14"/>
        <v>0</v>
      </c>
      <c r="E40" s="12">
        <f t="shared" si="14"/>
        <v>0</v>
      </c>
      <c r="F40" s="12">
        <f t="shared" si="14"/>
        <v>0</v>
      </c>
      <c r="G40" s="12">
        <f t="shared" si="14"/>
        <v>0</v>
      </c>
      <c r="H40" s="12">
        <f t="shared" si="14"/>
        <v>0</v>
      </c>
      <c r="I40" s="12">
        <f t="shared" si="14"/>
        <v>0</v>
      </c>
      <c r="J40" s="12">
        <f t="shared" si="14"/>
        <v>0</v>
      </c>
      <c r="K40" s="56"/>
      <c r="L40" s="55" t="s">
        <v>170</v>
      </c>
      <c r="M40" s="42" t="s">
        <v>66</v>
      </c>
      <c r="N40" s="38"/>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row>
    <row r="41" spans="1:69" ht="21.75" customHeight="1" x14ac:dyDescent="0.2">
      <c r="A41" s="44" t="s">
        <v>171</v>
      </c>
      <c r="B41" s="43"/>
      <c r="C41" s="12">
        <f t="shared" ref="C41:J41" si="15">C29+C40</f>
        <v>0</v>
      </c>
      <c r="D41" s="12">
        <f t="shared" si="15"/>
        <v>0</v>
      </c>
      <c r="E41" s="12">
        <f t="shared" si="15"/>
        <v>0</v>
      </c>
      <c r="F41" s="12">
        <f t="shared" si="15"/>
        <v>0</v>
      </c>
      <c r="G41" s="12">
        <f t="shared" si="15"/>
        <v>0</v>
      </c>
      <c r="H41" s="12">
        <f t="shared" si="15"/>
        <v>0</v>
      </c>
      <c r="I41" s="12">
        <f t="shared" si="15"/>
        <v>0</v>
      </c>
      <c r="J41" s="12">
        <f t="shared" si="15"/>
        <v>0</v>
      </c>
      <c r="K41" s="57"/>
      <c r="L41" s="41" t="s">
        <v>172</v>
      </c>
      <c r="M41" s="42" t="s">
        <v>51</v>
      </c>
      <c r="N41" s="38"/>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row>
    <row r="42" spans="1:69" ht="21.75" customHeight="1" x14ac:dyDescent="0.2">
      <c r="A42" s="58" t="s">
        <v>173</v>
      </c>
      <c r="B42" s="47"/>
      <c r="C42" s="12">
        <f>SUM($C41:C41)</f>
        <v>0</v>
      </c>
      <c r="D42" s="12">
        <f>SUM($C41:D41)</f>
        <v>0</v>
      </c>
      <c r="E42" s="12">
        <f>SUM($C41:E41)</f>
        <v>0</v>
      </c>
      <c r="F42" s="12">
        <f>SUM($C41:F41)</f>
        <v>0</v>
      </c>
      <c r="G42" s="12">
        <f>SUM($C41:G41)</f>
        <v>0</v>
      </c>
      <c r="H42" s="12">
        <f>SUM($C41:H41)</f>
        <v>0</v>
      </c>
      <c r="I42" s="12">
        <f>SUM($C41:I41)</f>
        <v>0</v>
      </c>
      <c r="J42" s="12">
        <f>SUM($C41:J41)</f>
        <v>0</v>
      </c>
      <c r="K42" s="59"/>
      <c r="L42" s="41" t="s">
        <v>174</v>
      </c>
      <c r="M42" s="42" t="s">
        <v>52</v>
      </c>
      <c r="N42" s="38"/>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row>
    <row r="43" spans="1:69" s="3" customFormat="1" ht="21.75" customHeight="1" x14ac:dyDescent="0.2">
      <c r="A43" s="50" t="s">
        <v>94</v>
      </c>
      <c r="B43" s="51"/>
      <c r="C43" s="60"/>
      <c r="D43" s="60"/>
      <c r="E43" s="60"/>
      <c r="F43" s="60"/>
      <c r="G43" s="60"/>
      <c r="H43" s="60"/>
      <c r="I43" s="60"/>
      <c r="J43" s="60"/>
      <c r="K43" s="61"/>
      <c r="L43" s="36"/>
      <c r="M43" s="37"/>
      <c r="N43" s="38"/>
    </row>
    <row r="44" spans="1:69" ht="21.75" customHeight="1" x14ac:dyDescent="0.2">
      <c r="A44" s="39" t="s">
        <v>175</v>
      </c>
      <c r="B44" s="43"/>
      <c r="C44" s="155"/>
      <c r="D44" s="155"/>
      <c r="E44" s="155"/>
      <c r="F44" s="155"/>
      <c r="G44" s="155"/>
      <c r="H44" s="155"/>
      <c r="I44" s="155"/>
      <c r="J44" s="155"/>
      <c r="K44" s="54"/>
      <c r="L44" s="55" t="s">
        <v>151</v>
      </c>
      <c r="M44" s="42" t="s">
        <v>65</v>
      </c>
      <c r="N44" s="38"/>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row>
    <row r="45" spans="1:69" ht="21.75" customHeight="1" x14ac:dyDescent="0.2">
      <c r="A45" s="39" t="s">
        <v>176</v>
      </c>
      <c r="B45" s="43"/>
      <c r="C45" s="155"/>
      <c r="D45" s="155"/>
      <c r="E45" s="155"/>
      <c r="F45" s="155"/>
      <c r="G45" s="155"/>
      <c r="H45" s="155"/>
      <c r="I45" s="155"/>
      <c r="J45" s="155"/>
      <c r="K45" s="54"/>
      <c r="L45" s="55" t="s">
        <v>153</v>
      </c>
      <c r="M45" s="42" t="s">
        <v>65</v>
      </c>
      <c r="N45" s="38"/>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row>
    <row r="46" spans="1:69" ht="21.75" customHeight="1" x14ac:dyDescent="0.2">
      <c r="A46" s="44" t="s">
        <v>177</v>
      </c>
      <c r="B46" s="43"/>
      <c r="C46" s="12">
        <f>C45*28</f>
        <v>0</v>
      </c>
      <c r="D46" s="12">
        <f t="shared" ref="D46:J46" si="16">D45*28</f>
        <v>0</v>
      </c>
      <c r="E46" s="12">
        <f t="shared" si="16"/>
        <v>0</v>
      </c>
      <c r="F46" s="12">
        <f t="shared" si="16"/>
        <v>0</v>
      </c>
      <c r="G46" s="12">
        <f t="shared" si="16"/>
        <v>0</v>
      </c>
      <c r="H46" s="12">
        <f t="shared" si="16"/>
        <v>0</v>
      </c>
      <c r="I46" s="12">
        <f t="shared" si="16"/>
        <v>0</v>
      </c>
      <c r="J46" s="12">
        <f t="shared" si="16"/>
        <v>0</v>
      </c>
      <c r="K46" s="54"/>
      <c r="L46" s="55" t="s">
        <v>155</v>
      </c>
      <c r="M46" s="42" t="s">
        <v>64</v>
      </c>
      <c r="N46" s="38"/>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row>
    <row r="47" spans="1:69" ht="21.75" customHeight="1" x14ac:dyDescent="0.2">
      <c r="A47" s="39" t="s">
        <v>111</v>
      </c>
      <c r="B47" s="43"/>
      <c r="C47" s="155"/>
      <c r="D47" s="155"/>
      <c r="E47" s="155"/>
      <c r="F47" s="155"/>
      <c r="G47" s="155"/>
      <c r="H47" s="155"/>
      <c r="I47" s="155"/>
      <c r="J47" s="155"/>
      <c r="K47" s="54"/>
      <c r="L47" s="55" t="s">
        <v>156</v>
      </c>
      <c r="M47" s="42" t="s">
        <v>65</v>
      </c>
      <c r="N47" s="38"/>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row>
    <row r="48" spans="1:69" ht="21.75" customHeight="1" x14ac:dyDescent="0.2">
      <c r="A48" s="44" t="s">
        <v>178</v>
      </c>
      <c r="B48" s="43"/>
      <c r="C48" s="12">
        <f>C47*(0.16/10^6)*265</f>
        <v>0</v>
      </c>
      <c r="D48" s="12">
        <f>D47*(0.16/10^6)*265</f>
        <v>0</v>
      </c>
      <c r="E48" s="12">
        <f t="shared" ref="E48:J48" si="17">E47*(0.16/10^6)*265</f>
        <v>0</v>
      </c>
      <c r="F48" s="12">
        <f t="shared" si="17"/>
        <v>0</v>
      </c>
      <c r="G48" s="12">
        <f t="shared" si="17"/>
        <v>0</v>
      </c>
      <c r="H48" s="12">
        <f t="shared" si="17"/>
        <v>0</v>
      </c>
      <c r="I48" s="12">
        <f t="shared" si="17"/>
        <v>0</v>
      </c>
      <c r="J48" s="12">
        <f t="shared" si="17"/>
        <v>0</v>
      </c>
      <c r="K48" s="54"/>
      <c r="L48" s="55" t="s">
        <v>158</v>
      </c>
      <c r="M48" s="42" t="s">
        <v>64</v>
      </c>
      <c r="N48" s="38"/>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row>
    <row r="49" spans="1:69" ht="21.75" customHeight="1" x14ac:dyDescent="0.2">
      <c r="A49" s="39" t="s">
        <v>112</v>
      </c>
      <c r="B49" s="43"/>
      <c r="C49" s="155"/>
      <c r="D49" s="155"/>
      <c r="E49" s="155"/>
      <c r="F49" s="155"/>
      <c r="G49" s="155"/>
      <c r="H49" s="155"/>
      <c r="I49" s="155"/>
      <c r="J49" s="155"/>
      <c r="K49" s="54"/>
      <c r="L49" s="55" t="s">
        <v>159</v>
      </c>
      <c r="M49" s="42" t="s">
        <v>65</v>
      </c>
      <c r="N49" s="38"/>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row>
    <row r="50" spans="1:69" ht="21.75" customHeight="1" x14ac:dyDescent="0.2">
      <c r="A50" s="44" t="s">
        <v>179</v>
      </c>
      <c r="B50" s="43"/>
      <c r="C50" s="12">
        <f>C49*1.8</f>
        <v>0</v>
      </c>
      <c r="D50" s="12">
        <f t="shared" ref="D50:J50" si="18">D49*1.8</f>
        <v>0</v>
      </c>
      <c r="E50" s="12">
        <f t="shared" si="18"/>
        <v>0</v>
      </c>
      <c r="F50" s="12">
        <f t="shared" si="18"/>
        <v>0</v>
      </c>
      <c r="G50" s="12">
        <f t="shared" si="18"/>
        <v>0</v>
      </c>
      <c r="H50" s="12">
        <f t="shared" si="18"/>
        <v>0</v>
      </c>
      <c r="I50" s="12">
        <f t="shared" si="18"/>
        <v>0</v>
      </c>
      <c r="J50" s="12">
        <f t="shared" si="18"/>
        <v>0</v>
      </c>
      <c r="K50" s="54"/>
      <c r="L50" s="55" t="s">
        <v>161</v>
      </c>
      <c r="M50" s="42" t="s">
        <v>64</v>
      </c>
      <c r="N50" s="38"/>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row>
    <row r="51" spans="1:69" ht="21.75" customHeight="1" x14ac:dyDescent="0.2">
      <c r="A51" s="39" t="s">
        <v>180</v>
      </c>
      <c r="B51" s="43"/>
      <c r="C51" s="155"/>
      <c r="D51" s="155"/>
      <c r="E51" s="155"/>
      <c r="F51" s="155"/>
      <c r="G51" s="155"/>
      <c r="H51" s="155"/>
      <c r="I51" s="155"/>
      <c r="J51" s="155"/>
      <c r="K51" s="54"/>
      <c r="L51" s="55" t="s">
        <v>163</v>
      </c>
      <c r="M51" s="42" t="s">
        <v>65</v>
      </c>
      <c r="N51" s="38"/>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row>
    <row r="52" spans="1:69" ht="21.75" customHeight="1" x14ac:dyDescent="0.2">
      <c r="A52" s="44" t="s">
        <v>181</v>
      </c>
      <c r="B52" s="43"/>
      <c r="C52" s="12">
        <f>C51*9</f>
        <v>0</v>
      </c>
      <c r="D52" s="12">
        <f t="shared" ref="D52:J52" si="19">D51*9</f>
        <v>0</v>
      </c>
      <c r="E52" s="12">
        <f t="shared" si="19"/>
        <v>0</v>
      </c>
      <c r="F52" s="12">
        <f t="shared" si="19"/>
        <v>0</v>
      </c>
      <c r="G52" s="12">
        <f t="shared" si="19"/>
        <v>0</v>
      </c>
      <c r="H52" s="12">
        <f t="shared" si="19"/>
        <v>0</v>
      </c>
      <c r="I52" s="12">
        <f t="shared" si="19"/>
        <v>0</v>
      </c>
      <c r="J52" s="12">
        <f t="shared" si="19"/>
        <v>0</v>
      </c>
      <c r="K52" s="54"/>
      <c r="L52" s="55" t="s">
        <v>165</v>
      </c>
      <c r="M52" s="42" t="s">
        <v>64</v>
      </c>
      <c r="N52" s="38"/>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row>
    <row r="53" spans="1:69" ht="21.75" customHeight="1" x14ac:dyDescent="0.2">
      <c r="A53" s="39" t="s">
        <v>113</v>
      </c>
      <c r="B53" s="43"/>
      <c r="C53" s="155"/>
      <c r="D53" s="155"/>
      <c r="E53" s="155"/>
      <c r="F53" s="155"/>
      <c r="G53" s="155"/>
      <c r="H53" s="155"/>
      <c r="I53" s="155"/>
      <c r="J53" s="155"/>
      <c r="K53" s="54"/>
      <c r="L53" s="55" t="s">
        <v>166</v>
      </c>
      <c r="M53" s="42" t="s">
        <v>65</v>
      </c>
      <c r="N53" s="38"/>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row>
    <row r="54" spans="1:69" ht="21.75" customHeight="1" x14ac:dyDescent="0.2">
      <c r="A54" s="44" t="s">
        <v>182</v>
      </c>
      <c r="B54" s="43"/>
      <c r="C54" s="12">
        <f>C53*5</f>
        <v>0</v>
      </c>
      <c r="D54" s="12">
        <f t="shared" ref="D54:J54" si="20">D53*5</f>
        <v>0</v>
      </c>
      <c r="E54" s="12">
        <f t="shared" si="20"/>
        <v>0</v>
      </c>
      <c r="F54" s="12">
        <f t="shared" si="20"/>
        <v>0</v>
      </c>
      <c r="G54" s="12">
        <f t="shared" si="20"/>
        <v>0</v>
      </c>
      <c r="H54" s="12">
        <f t="shared" si="20"/>
        <v>0</v>
      </c>
      <c r="I54" s="12">
        <f t="shared" si="20"/>
        <v>0</v>
      </c>
      <c r="J54" s="12">
        <f t="shared" si="20"/>
        <v>0</v>
      </c>
      <c r="K54" s="54"/>
      <c r="L54" s="55" t="s">
        <v>168</v>
      </c>
      <c r="M54" s="42" t="s">
        <v>64</v>
      </c>
      <c r="N54" s="38"/>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row>
    <row r="55" spans="1:69" ht="21.75" customHeight="1" x14ac:dyDescent="0.2">
      <c r="A55" s="44" t="s">
        <v>183</v>
      </c>
      <c r="B55" s="43"/>
      <c r="C55" s="12">
        <f>SUM(C46+C48+C50+C52+C54)</f>
        <v>0</v>
      </c>
      <c r="D55" s="12">
        <f t="shared" ref="D55:J55" si="21">SUM(D46+D48+D50+D52+D54)</f>
        <v>0</v>
      </c>
      <c r="E55" s="12">
        <f t="shared" si="21"/>
        <v>0</v>
      </c>
      <c r="F55" s="12">
        <f t="shared" si="21"/>
        <v>0</v>
      </c>
      <c r="G55" s="12">
        <f t="shared" si="21"/>
        <v>0</v>
      </c>
      <c r="H55" s="12">
        <f t="shared" si="21"/>
        <v>0</v>
      </c>
      <c r="I55" s="12">
        <f t="shared" si="21"/>
        <v>0</v>
      </c>
      <c r="J55" s="12">
        <f t="shared" si="21"/>
        <v>0</v>
      </c>
      <c r="K55" s="56"/>
      <c r="L55" s="55" t="s">
        <v>170</v>
      </c>
      <c r="M55" s="42" t="s">
        <v>66</v>
      </c>
      <c r="N55" s="38"/>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row>
    <row r="56" spans="1:69" ht="21.75" customHeight="1" x14ac:dyDescent="0.2">
      <c r="A56" s="44" t="s">
        <v>184</v>
      </c>
      <c r="B56" s="43"/>
      <c r="C56" s="12">
        <f t="shared" ref="C56:J56" si="22">C44+C55</f>
        <v>0</v>
      </c>
      <c r="D56" s="12">
        <f t="shared" si="22"/>
        <v>0</v>
      </c>
      <c r="E56" s="12">
        <f t="shared" si="22"/>
        <v>0</v>
      </c>
      <c r="F56" s="12">
        <f t="shared" si="22"/>
        <v>0</v>
      </c>
      <c r="G56" s="12">
        <f t="shared" si="22"/>
        <v>0</v>
      </c>
      <c r="H56" s="12">
        <f t="shared" si="22"/>
        <v>0</v>
      </c>
      <c r="I56" s="12">
        <f t="shared" si="22"/>
        <v>0</v>
      </c>
      <c r="J56" s="12">
        <f t="shared" si="22"/>
        <v>0</v>
      </c>
      <c r="K56" s="57"/>
      <c r="L56" s="41" t="s">
        <v>185</v>
      </c>
      <c r="M56" s="42" t="s">
        <v>53</v>
      </c>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row>
    <row r="57" spans="1:69" ht="21.75" customHeight="1" x14ac:dyDescent="0.2">
      <c r="A57" s="58" t="s">
        <v>186</v>
      </c>
      <c r="B57" s="47"/>
      <c r="C57" s="12">
        <f>SUM($C56:C56)</f>
        <v>0</v>
      </c>
      <c r="D57" s="12">
        <f>SUM($C56:D56)</f>
        <v>0</v>
      </c>
      <c r="E57" s="12">
        <f>SUM($C56:E56)</f>
        <v>0</v>
      </c>
      <c r="F57" s="12">
        <f>SUM($C56:F56)</f>
        <v>0</v>
      </c>
      <c r="G57" s="12">
        <f>SUM($C56:G56)</f>
        <v>0</v>
      </c>
      <c r="H57" s="12">
        <f>SUM($C56:H56)</f>
        <v>0</v>
      </c>
      <c r="I57" s="12">
        <f>SUM($C56:I56)</f>
        <v>0</v>
      </c>
      <c r="J57" s="12">
        <f>SUM($C56:J56)</f>
        <v>0</v>
      </c>
      <c r="K57" s="59"/>
      <c r="L57" s="41" t="s">
        <v>187</v>
      </c>
      <c r="M57" s="42" t="s">
        <v>54</v>
      </c>
      <c r="N57" s="38"/>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row>
    <row r="58" spans="1:69" s="3" customFormat="1" ht="21.75" customHeight="1" x14ac:dyDescent="0.2">
      <c r="A58" s="50" t="s">
        <v>93</v>
      </c>
      <c r="B58" s="51"/>
      <c r="C58" s="60"/>
      <c r="D58" s="60"/>
      <c r="E58" s="60"/>
      <c r="F58" s="60"/>
      <c r="G58" s="60"/>
      <c r="H58" s="60"/>
      <c r="I58" s="60"/>
      <c r="J58" s="60"/>
      <c r="K58" s="52"/>
      <c r="L58" s="36"/>
      <c r="M58" s="37"/>
      <c r="N58" s="38"/>
    </row>
    <row r="59" spans="1:69" ht="21.75" customHeight="1" x14ac:dyDescent="0.2">
      <c r="A59" s="58" t="s">
        <v>125</v>
      </c>
      <c r="B59" s="43"/>
      <c r="C59" s="62">
        <f>VLOOKUP($B$5,'CTC,i LUT'!$A$3:$C$8,3,FALSE)</f>
        <v>0</v>
      </c>
      <c r="D59" s="62">
        <f>VLOOKUP($B$5,'CTC,i LUT'!$A$3:$C$8,3,FALSE)</f>
        <v>0</v>
      </c>
      <c r="E59" s="62">
        <f>VLOOKUP($B$5,'CTC,i LUT'!$A$3:$C$8,3,FALSE)</f>
        <v>0</v>
      </c>
      <c r="F59" s="62">
        <f>VLOOKUP($B$5,'CTC,i LUT'!$A$3:$C$8,3,FALSE)</f>
        <v>0</v>
      </c>
      <c r="G59" s="62">
        <f>VLOOKUP($B$5,'CTC,i LUT'!$A$3:$C$8,3,FALSE)</f>
        <v>0</v>
      </c>
      <c r="H59" s="62">
        <f>VLOOKUP($B$5,'CTC,i LUT'!$A$3:$C$8,3,FALSE)</f>
        <v>0</v>
      </c>
      <c r="I59" s="62">
        <f>VLOOKUP($B$5,'CTC,i LUT'!$A$3:$C$8,3,FALSE)</f>
        <v>0</v>
      </c>
      <c r="J59" s="62">
        <f>VLOOKUP($B$5,'CTC,i LUT'!$A$3:$C$8,3,FALSE)</f>
        <v>0</v>
      </c>
      <c r="K59" s="63"/>
      <c r="L59" s="41" t="s">
        <v>188</v>
      </c>
      <c r="M59" s="42" t="s">
        <v>55</v>
      </c>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row>
    <row r="60" spans="1:69" ht="21.75" customHeight="1" x14ac:dyDescent="0.2">
      <c r="A60" s="58" t="s">
        <v>106</v>
      </c>
      <c r="B60" s="43"/>
      <c r="C60" s="64" t="str">
        <f>'PDR,i'!L5</f>
        <v xml:space="preserve"> </v>
      </c>
      <c r="D60" s="64" t="str">
        <f>'PDR,i'!L6</f>
        <v xml:space="preserve"> </v>
      </c>
      <c r="E60" s="64" t="str">
        <f>'PDR,i'!L7</f>
        <v xml:space="preserve"> </v>
      </c>
      <c r="F60" s="64" t="str">
        <f>'PDR,i'!L8</f>
        <v xml:space="preserve"> </v>
      </c>
      <c r="G60" s="64" t="str">
        <f>'PDR,i'!L9</f>
        <v xml:space="preserve"> </v>
      </c>
      <c r="H60" s="64" t="str">
        <f>'PDR,i'!L10</f>
        <v xml:space="preserve"> </v>
      </c>
      <c r="I60" s="64" t="str">
        <f>'PDR,i'!L11</f>
        <v xml:space="preserve"> </v>
      </c>
      <c r="J60" s="64" t="str">
        <f>'PDR,i'!L12</f>
        <v xml:space="preserve"> </v>
      </c>
      <c r="K60" s="63"/>
      <c r="L60" s="41" t="s">
        <v>189</v>
      </c>
      <c r="M60" s="42" t="s">
        <v>56</v>
      </c>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row>
    <row r="61" spans="1:69" ht="21.75" customHeight="1" x14ac:dyDescent="0.2">
      <c r="A61" s="58" t="s">
        <v>107</v>
      </c>
      <c r="B61" s="43"/>
      <c r="C61" s="64" t="str">
        <f>'PDR,i'!O5</f>
        <v xml:space="preserve"> </v>
      </c>
      <c r="D61" s="64" t="str">
        <f>'PDR,i'!O6</f>
        <v xml:space="preserve"> </v>
      </c>
      <c r="E61" s="64" t="str">
        <f>'PDR,i'!O7</f>
        <v xml:space="preserve"> </v>
      </c>
      <c r="F61" s="64" t="str">
        <f>'PDR,i'!O8</f>
        <v xml:space="preserve"> </v>
      </c>
      <c r="G61" s="64" t="str">
        <f>'PDR,i'!O9</f>
        <v xml:space="preserve"> </v>
      </c>
      <c r="H61" s="64" t="str">
        <f>'PDR,i'!O10</f>
        <v xml:space="preserve"> </v>
      </c>
      <c r="I61" s="64" t="str">
        <f>'PDR,i'!O11</f>
        <v xml:space="preserve"> </v>
      </c>
      <c r="J61" s="64" t="str">
        <f>'PDR,i'!O12</f>
        <v xml:space="preserve"> </v>
      </c>
      <c r="K61" s="63"/>
      <c r="L61" s="41" t="s">
        <v>190</v>
      </c>
      <c r="M61" s="42" t="s">
        <v>57</v>
      </c>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row>
    <row r="62" spans="1:69" ht="21.75" customHeight="1" x14ac:dyDescent="0.2">
      <c r="A62" s="58" t="s">
        <v>98</v>
      </c>
      <c r="B62" s="43"/>
      <c r="C62" s="12" t="str">
        <f t="shared" ref="C62:J62" si="23">IFERROR(((C15-(C59*$B$4))*C61),"")</f>
        <v/>
      </c>
      <c r="D62" s="12" t="str">
        <f t="shared" si="23"/>
        <v/>
      </c>
      <c r="E62" s="12" t="str">
        <f t="shared" si="23"/>
        <v/>
      </c>
      <c r="F62" s="12" t="str">
        <f t="shared" si="23"/>
        <v/>
      </c>
      <c r="G62" s="12" t="str">
        <f t="shared" si="23"/>
        <v/>
      </c>
      <c r="H62" s="12" t="str">
        <f t="shared" si="23"/>
        <v/>
      </c>
      <c r="I62" s="12" t="str">
        <f t="shared" si="23"/>
        <v/>
      </c>
      <c r="J62" s="12" t="str">
        <f t="shared" si="23"/>
        <v/>
      </c>
      <c r="K62" s="63"/>
      <c r="L62" s="41" t="s">
        <v>191</v>
      </c>
      <c r="M62" s="42" t="s">
        <v>58</v>
      </c>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row>
    <row r="63" spans="1:69" ht="21.75" customHeight="1" x14ac:dyDescent="0.2">
      <c r="A63" s="58" t="s">
        <v>105</v>
      </c>
      <c r="B63" s="43"/>
      <c r="C63" s="12">
        <f>SUM($C62:C62)</f>
        <v>0</v>
      </c>
      <c r="D63" s="12">
        <f>SUM($C62:D62)</f>
        <v>0</v>
      </c>
      <c r="E63" s="12">
        <f>SUM($C62:E62)</f>
        <v>0</v>
      </c>
      <c r="F63" s="12">
        <f>SUM($C62:F62)</f>
        <v>0</v>
      </c>
      <c r="G63" s="12">
        <f>SUM($C62:G62)</f>
        <v>0</v>
      </c>
      <c r="H63" s="12">
        <f>SUM($C62:H62)</f>
        <v>0</v>
      </c>
      <c r="I63" s="12">
        <f>SUM($C62:I62)</f>
        <v>0</v>
      </c>
      <c r="J63" s="12">
        <f>SUM($C62:J62)</f>
        <v>0</v>
      </c>
      <c r="K63" s="63"/>
      <c r="L63" s="41" t="s">
        <v>192</v>
      </c>
      <c r="M63" s="42" t="s">
        <v>103</v>
      </c>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row>
    <row r="64" spans="1:69" ht="21.75" customHeight="1" x14ac:dyDescent="0.2">
      <c r="A64" s="58" t="s">
        <v>101</v>
      </c>
      <c r="B64" s="43"/>
      <c r="C64" s="12" t="str">
        <f t="shared" ref="C64:J64" si="24">IFERROR(((C14-(C59*$B$4))*C60),"")</f>
        <v/>
      </c>
      <c r="D64" s="12" t="str">
        <f t="shared" si="24"/>
        <v/>
      </c>
      <c r="E64" s="12" t="str">
        <f t="shared" si="24"/>
        <v/>
      </c>
      <c r="F64" s="12" t="str">
        <f t="shared" si="24"/>
        <v/>
      </c>
      <c r="G64" s="12" t="str">
        <f t="shared" si="24"/>
        <v/>
      </c>
      <c r="H64" s="12" t="str">
        <f t="shared" si="24"/>
        <v/>
      </c>
      <c r="I64" s="12" t="str">
        <f t="shared" si="24"/>
        <v/>
      </c>
      <c r="J64" s="12" t="str">
        <f t="shared" si="24"/>
        <v/>
      </c>
      <c r="K64" s="63"/>
      <c r="L64" s="41" t="s">
        <v>193</v>
      </c>
      <c r="M64" s="42" t="s">
        <v>59</v>
      </c>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row>
    <row r="65" spans="1:69" ht="21.75" customHeight="1" x14ac:dyDescent="0.2">
      <c r="A65" s="58" t="s">
        <v>104</v>
      </c>
      <c r="B65" s="43"/>
      <c r="C65" s="12">
        <f>SUM($C64:C64)</f>
        <v>0</v>
      </c>
      <c r="D65" s="12">
        <f>SUM($C64:D64)</f>
        <v>0</v>
      </c>
      <c r="E65" s="12">
        <f>SUM($C64:E64)</f>
        <v>0</v>
      </c>
      <c r="F65" s="12">
        <f>SUM($C64:F64)</f>
        <v>0</v>
      </c>
      <c r="G65" s="12">
        <f>SUM($C64:G64)</f>
        <v>0</v>
      </c>
      <c r="H65" s="12">
        <f>SUM($C64:H64)</f>
        <v>0</v>
      </c>
      <c r="I65" s="12">
        <f>SUM($C64:I64)</f>
        <v>0</v>
      </c>
      <c r="J65" s="12">
        <f>SUM($C64:J64)</f>
        <v>0</v>
      </c>
      <c r="K65" s="63"/>
      <c r="L65" s="41" t="s">
        <v>194</v>
      </c>
      <c r="M65" s="42" t="s">
        <v>102</v>
      </c>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row>
    <row r="66" spans="1:69" s="3" customFormat="1" ht="21.75" customHeight="1" x14ac:dyDescent="0.2">
      <c r="A66" s="50" t="s">
        <v>95</v>
      </c>
      <c r="B66" s="51"/>
      <c r="C66" s="65"/>
      <c r="D66" s="65"/>
      <c r="E66" s="65"/>
      <c r="F66" s="65"/>
      <c r="G66" s="65"/>
      <c r="H66" s="65"/>
      <c r="I66" s="65"/>
      <c r="J66" s="65"/>
      <c r="K66" s="52"/>
      <c r="L66" s="36"/>
      <c r="M66" s="42"/>
    </row>
    <row r="67" spans="1:69" ht="21.75" customHeight="1" x14ac:dyDescent="0.2">
      <c r="A67" s="39" t="s">
        <v>96</v>
      </c>
      <c r="B67" s="43"/>
      <c r="C67" s="155"/>
      <c r="D67" s="43"/>
      <c r="E67" s="43"/>
      <c r="F67" s="43"/>
      <c r="G67" s="43"/>
      <c r="H67" s="43"/>
      <c r="I67" s="43"/>
      <c r="J67" s="43"/>
      <c r="K67" s="63"/>
      <c r="L67" s="41" t="s">
        <v>4</v>
      </c>
      <c r="M67" s="42" t="s">
        <v>5</v>
      </c>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row>
    <row r="68" spans="1:69" ht="21.75" customHeight="1" x14ac:dyDescent="0.2">
      <c r="A68" s="44" t="s">
        <v>97</v>
      </c>
      <c r="B68" s="43"/>
      <c r="C68" s="12">
        <f>0.00088*C67</f>
        <v>0</v>
      </c>
      <c r="D68" s="43"/>
      <c r="E68" s="43"/>
      <c r="F68" s="43"/>
      <c r="G68" s="43"/>
      <c r="H68" s="43"/>
      <c r="I68" s="43"/>
      <c r="J68" s="43"/>
      <c r="K68" s="63"/>
      <c r="L68" s="41" t="s">
        <v>195</v>
      </c>
      <c r="M68" s="42" t="s">
        <v>67</v>
      </c>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row>
    <row r="69" spans="1:69" ht="21.75" customHeight="1" x14ac:dyDescent="0.2">
      <c r="A69" s="3"/>
      <c r="B69" s="3"/>
      <c r="C69" s="3"/>
      <c r="D69" s="3"/>
      <c r="E69" s="3"/>
      <c r="F69" s="3"/>
      <c r="G69" s="3"/>
      <c r="H69" s="3"/>
      <c r="I69" s="3"/>
      <c r="J69" s="3"/>
      <c r="M69" s="5"/>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row>
    <row r="70" spans="1:69" ht="21.75" customHeight="1" x14ac:dyDescent="0.2">
      <c r="A70" s="3"/>
      <c r="B70" s="3"/>
      <c r="C70" s="3"/>
      <c r="D70" s="3"/>
      <c r="E70" s="3"/>
      <c r="F70" s="3"/>
      <c r="G70" s="3"/>
      <c r="H70" s="3"/>
      <c r="I70" s="3"/>
      <c r="J70" s="3"/>
      <c r="M70" s="5"/>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row>
    <row r="71" spans="1:69" ht="21.75" customHeight="1" x14ac:dyDescent="0.2">
      <c r="A71" s="3"/>
      <c r="B71" s="3"/>
      <c r="C71" s="3"/>
      <c r="D71" s="3"/>
      <c r="E71" s="3"/>
      <c r="F71" s="3"/>
      <c r="G71" s="3"/>
      <c r="H71" s="3"/>
      <c r="I71" s="3"/>
      <c r="J71" s="3"/>
      <c r="M71" s="5"/>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row>
    <row r="72" spans="1:69" ht="21.75" customHeight="1" x14ac:dyDescent="0.2">
      <c r="A72" s="3"/>
      <c r="B72" s="3"/>
      <c r="C72" s="49"/>
      <c r="D72" s="3"/>
      <c r="E72" s="3"/>
      <c r="F72" s="3"/>
      <c r="G72" s="3"/>
      <c r="H72" s="3"/>
      <c r="I72" s="3"/>
      <c r="J72" s="3"/>
      <c r="M72" s="5"/>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row>
    <row r="73" spans="1:69" ht="21.75" customHeight="1" x14ac:dyDescent="0.2">
      <c r="A73" s="3"/>
      <c r="B73" s="3"/>
      <c r="C73" s="49"/>
      <c r="D73" s="3"/>
      <c r="E73" s="3"/>
      <c r="F73" s="3"/>
      <c r="G73" s="3"/>
      <c r="H73" s="3"/>
      <c r="I73" s="3"/>
      <c r="J73" s="3"/>
      <c r="M73" s="5"/>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row>
    <row r="74" spans="1:69" ht="21.75" customHeight="1" x14ac:dyDescent="0.2">
      <c r="A74" s="3"/>
      <c r="B74" s="3"/>
      <c r="C74" s="49"/>
      <c r="D74" s="3"/>
      <c r="E74" s="49"/>
      <c r="F74" s="3"/>
      <c r="G74" s="3"/>
      <c r="H74" s="3"/>
      <c r="I74" s="3"/>
      <c r="J74" s="3"/>
      <c r="M74" s="5"/>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row>
    <row r="75" spans="1:69" ht="21.75" customHeight="1" x14ac:dyDescent="0.2">
      <c r="A75" s="3"/>
      <c r="B75" s="3"/>
      <c r="C75" s="3"/>
      <c r="D75" s="3"/>
      <c r="E75" s="3"/>
      <c r="F75" s="3"/>
      <c r="G75" s="3"/>
      <c r="H75" s="3"/>
      <c r="I75" s="3"/>
      <c r="J75" s="3"/>
      <c r="M75" s="5"/>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row>
    <row r="76" spans="1:69" ht="21.75" customHeight="1" x14ac:dyDescent="0.2">
      <c r="A76" s="3"/>
      <c r="B76" s="3"/>
      <c r="C76" s="3"/>
      <c r="D76" s="3"/>
      <c r="E76" s="3"/>
      <c r="F76" s="3"/>
      <c r="G76" s="3"/>
      <c r="H76" s="3"/>
      <c r="I76" s="3"/>
      <c r="J76" s="3"/>
      <c r="M76" s="5"/>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row>
    <row r="77" spans="1:69" ht="21.75" customHeight="1" x14ac:dyDescent="0.2">
      <c r="A77" s="3"/>
      <c r="B77" s="3"/>
      <c r="C77" s="3"/>
      <c r="D77" s="3"/>
      <c r="E77" s="3"/>
      <c r="F77" s="3"/>
      <c r="G77" s="3"/>
      <c r="H77" s="3"/>
      <c r="I77" s="3"/>
      <c r="J77" s="3"/>
      <c r="M77" s="5"/>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row>
    <row r="78" spans="1:69" ht="21.75" customHeight="1" x14ac:dyDescent="0.2">
      <c r="A78" s="3"/>
      <c r="B78" s="3"/>
      <c r="C78" s="3"/>
      <c r="D78" s="3"/>
      <c r="E78" s="3"/>
      <c r="F78" s="3"/>
      <c r="G78" s="3"/>
      <c r="H78" s="3"/>
      <c r="I78" s="3"/>
      <c r="J78" s="3"/>
      <c r="M78" s="5"/>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row>
    <row r="79" spans="1:69" ht="21.75" customHeight="1" x14ac:dyDescent="0.2">
      <c r="A79" s="3"/>
      <c r="B79" s="3"/>
      <c r="C79" s="3"/>
      <c r="D79" s="3"/>
      <c r="E79" s="3"/>
      <c r="F79" s="3"/>
      <c r="G79" s="3"/>
      <c r="H79" s="3"/>
      <c r="I79" s="3"/>
      <c r="J79" s="3"/>
      <c r="M79" s="5"/>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row>
    <row r="80" spans="1:69" ht="21.75" customHeight="1" x14ac:dyDescent="0.2">
      <c r="A80" s="3"/>
      <c r="B80" s="3"/>
      <c r="C80" s="3"/>
      <c r="D80" s="3"/>
      <c r="E80" s="3"/>
      <c r="F80" s="3"/>
      <c r="G80" s="3"/>
      <c r="H80" s="3"/>
      <c r="I80" s="3"/>
      <c r="J80" s="3"/>
      <c r="M80" s="5"/>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row>
    <row r="81" spans="1:59" ht="21.75" customHeight="1" x14ac:dyDescent="0.2">
      <c r="A81" s="3"/>
      <c r="B81" s="3"/>
      <c r="C81" s="3"/>
      <c r="D81" s="3"/>
      <c r="E81" s="3"/>
      <c r="F81" s="3"/>
      <c r="G81" s="3"/>
      <c r="H81" s="3"/>
      <c r="I81" s="3"/>
      <c r="J81" s="3"/>
      <c r="M81" s="5"/>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row>
    <row r="82" spans="1:59" ht="21.75" customHeight="1" x14ac:dyDescent="0.2">
      <c r="A82" s="3"/>
      <c r="B82" s="3"/>
      <c r="C82" s="3"/>
      <c r="D82" s="3"/>
      <c r="E82" s="3"/>
      <c r="F82" s="3"/>
      <c r="G82" s="3"/>
      <c r="H82" s="3"/>
      <c r="I82" s="3"/>
      <c r="J82" s="3"/>
      <c r="M82" s="5"/>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row>
    <row r="83" spans="1:59" ht="21.75" customHeight="1" x14ac:dyDescent="0.2">
      <c r="A83" s="3"/>
      <c r="B83" s="3"/>
      <c r="C83" s="3"/>
      <c r="D83" s="3"/>
      <c r="E83" s="3"/>
      <c r="F83" s="3"/>
      <c r="G83" s="3"/>
      <c r="H83" s="3"/>
      <c r="I83" s="3"/>
      <c r="J83" s="3"/>
      <c r="M83" s="5"/>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row>
    <row r="84" spans="1:59" ht="21.75" customHeight="1" x14ac:dyDescent="0.2">
      <c r="A84" s="3"/>
      <c r="B84" s="3"/>
      <c r="C84" s="3"/>
      <c r="D84" s="3"/>
      <c r="E84" s="3"/>
      <c r="F84" s="3"/>
      <c r="G84" s="3"/>
      <c r="H84" s="3"/>
      <c r="I84" s="3"/>
      <c r="J84" s="3"/>
      <c r="M84" s="5"/>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row>
    <row r="85" spans="1:59" ht="21.75" customHeight="1" x14ac:dyDescent="0.2">
      <c r="A85" s="3"/>
      <c r="B85" s="3"/>
      <c r="C85" s="3"/>
      <c r="D85" s="3"/>
      <c r="E85" s="3"/>
      <c r="F85" s="3"/>
      <c r="G85" s="3"/>
      <c r="H85" s="3"/>
      <c r="I85" s="3"/>
      <c r="J85" s="3"/>
      <c r="M85" s="5"/>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row>
    <row r="86" spans="1:59" ht="21.75" customHeight="1" x14ac:dyDescent="0.2">
      <c r="A86" s="3"/>
      <c r="B86" s="3"/>
      <c r="C86" s="3"/>
      <c r="D86" s="3"/>
      <c r="E86" s="3"/>
      <c r="F86" s="3"/>
      <c r="G86" s="3"/>
      <c r="H86" s="3"/>
      <c r="I86" s="3"/>
      <c r="J86" s="3"/>
      <c r="M86" s="5"/>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row>
    <row r="87" spans="1:59" ht="21.75" customHeight="1" x14ac:dyDescent="0.2">
      <c r="A87" s="3"/>
      <c r="B87" s="3"/>
      <c r="C87" s="3"/>
      <c r="D87" s="3"/>
      <c r="E87" s="3"/>
      <c r="F87" s="3"/>
      <c r="G87" s="3"/>
      <c r="H87" s="3"/>
      <c r="I87" s="3"/>
      <c r="J87" s="3"/>
      <c r="M87" s="5"/>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row>
    <row r="88" spans="1:59" ht="21.75" customHeight="1" x14ac:dyDescent="0.2">
      <c r="A88" s="3"/>
      <c r="B88" s="3"/>
      <c r="C88" s="3"/>
      <c r="D88" s="3"/>
      <c r="E88" s="3"/>
      <c r="F88" s="3"/>
      <c r="G88" s="3"/>
      <c r="H88" s="3"/>
      <c r="I88" s="3"/>
      <c r="J88" s="3"/>
      <c r="M88" s="5"/>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row>
    <row r="89" spans="1:59" ht="21.75" customHeight="1" x14ac:dyDescent="0.2">
      <c r="A89" s="3"/>
      <c r="B89" s="3"/>
      <c r="C89" s="3"/>
      <c r="D89" s="3"/>
      <c r="E89" s="3"/>
      <c r="F89" s="3"/>
      <c r="G89" s="3"/>
      <c r="H89" s="3"/>
      <c r="I89" s="3"/>
      <c r="J89" s="3"/>
      <c r="M89" s="5"/>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row>
    <row r="90" spans="1:59" ht="21.75" customHeight="1" x14ac:dyDescent="0.2">
      <c r="A90" s="3"/>
      <c r="B90" s="3"/>
      <c r="C90" s="3"/>
      <c r="D90" s="3"/>
      <c r="E90" s="3"/>
      <c r="F90" s="3"/>
      <c r="G90" s="3"/>
      <c r="H90" s="3"/>
      <c r="I90" s="3"/>
      <c r="J90" s="3"/>
      <c r="M90" s="5"/>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row>
    <row r="91" spans="1:59" ht="21.75" customHeight="1" x14ac:dyDescent="0.2">
      <c r="A91" s="3"/>
      <c r="B91" s="3"/>
      <c r="C91" s="3"/>
      <c r="D91" s="3"/>
      <c r="E91" s="3"/>
      <c r="F91" s="3"/>
      <c r="G91" s="3"/>
      <c r="H91" s="3"/>
      <c r="I91" s="3"/>
      <c r="J91" s="3"/>
      <c r="M91" s="5"/>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row>
    <row r="92" spans="1:59" ht="21.75" customHeight="1" x14ac:dyDescent="0.2">
      <c r="A92" s="3"/>
      <c r="B92" s="3"/>
      <c r="C92" s="3"/>
      <c r="D92" s="3"/>
      <c r="E92" s="3"/>
      <c r="F92" s="3"/>
      <c r="G92" s="3"/>
      <c r="H92" s="3"/>
      <c r="I92" s="3"/>
      <c r="J92" s="3"/>
      <c r="M92" s="5"/>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row>
    <row r="93" spans="1:59" ht="21.75" customHeight="1" x14ac:dyDescent="0.2">
      <c r="A93" s="3"/>
      <c r="B93" s="3"/>
      <c r="C93" s="3"/>
      <c r="D93" s="3"/>
      <c r="E93" s="3"/>
      <c r="F93" s="3"/>
      <c r="G93" s="3"/>
      <c r="H93" s="3"/>
      <c r="I93" s="3"/>
      <c r="J93" s="3"/>
      <c r="M93" s="5"/>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row>
    <row r="94" spans="1:59" ht="21.75" customHeight="1" x14ac:dyDescent="0.2">
      <c r="A94" s="3"/>
      <c r="B94" s="3"/>
      <c r="C94" s="3"/>
      <c r="D94" s="3"/>
      <c r="E94" s="3"/>
      <c r="F94" s="3"/>
      <c r="G94" s="3"/>
      <c r="H94" s="3"/>
      <c r="I94" s="3"/>
      <c r="J94" s="3"/>
      <c r="M94" s="5"/>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row>
    <row r="95" spans="1:59" ht="21.75" customHeight="1" x14ac:dyDescent="0.2">
      <c r="A95" s="3"/>
      <c r="B95" s="3"/>
      <c r="C95" s="3"/>
      <c r="D95" s="3"/>
      <c r="E95" s="3"/>
      <c r="F95" s="3"/>
      <c r="G95" s="3"/>
      <c r="H95" s="3"/>
      <c r="I95" s="3"/>
      <c r="J95" s="3"/>
      <c r="M95" s="5"/>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row>
    <row r="96" spans="1:59" ht="21.75" customHeight="1" x14ac:dyDescent="0.2">
      <c r="A96" s="3"/>
      <c r="B96" s="3"/>
      <c r="C96" s="3"/>
      <c r="D96" s="3"/>
      <c r="E96" s="3"/>
      <c r="F96" s="3"/>
      <c r="G96" s="3"/>
      <c r="H96" s="3"/>
      <c r="I96" s="3"/>
      <c r="J96" s="3"/>
      <c r="M96" s="5"/>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row>
    <row r="97" spans="1:59" ht="21.75" customHeight="1" x14ac:dyDescent="0.2">
      <c r="A97" s="3"/>
      <c r="B97" s="3"/>
      <c r="C97" s="3"/>
      <c r="D97" s="3"/>
      <c r="E97" s="3"/>
      <c r="F97" s="3"/>
      <c r="G97" s="3"/>
      <c r="H97" s="3"/>
      <c r="I97" s="3"/>
      <c r="J97" s="3"/>
      <c r="M97" s="5"/>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row>
    <row r="98" spans="1:59" ht="21.75" customHeight="1" x14ac:dyDescent="0.2">
      <c r="A98" s="3"/>
      <c r="B98" s="3"/>
      <c r="C98" s="3"/>
      <c r="D98" s="3"/>
      <c r="E98" s="3"/>
      <c r="F98" s="3"/>
      <c r="G98" s="3"/>
      <c r="H98" s="3"/>
      <c r="I98" s="3"/>
      <c r="J98" s="3"/>
      <c r="M98" s="5"/>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row>
    <row r="99" spans="1:59" ht="21.75" customHeight="1" x14ac:dyDescent="0.2">
      <c r="A99" s="3"/>
      <c r="B99" s="3"/>
      <c r="C99" s="3"/>
      <c r="D99" s="3"/>
      <c r="E99" s="3"/>
      <c r="F99" s="3"/>
      <c r="G99" s="3"/>
      <c r="H99" s="3"/>
      <c r="I99" s="3"/>
      <c r="J99" s="3"/>
      <c r="M99" s="5"/>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row>
    <row r="100" spans="1:59" ht="21.75" customHeight="1" x14ac:dyDescent="0.2">
      <c r="A100" s="3"/>
      <c r="B100" s="3"/>
      <c r="C100" s="3"/>
      <c r="D100" s="3"/>
      <c r="E100" s="3"/>
      <c r="F100" s="3"/>
      <c r="G100" s="3"/>
      <c r="H100" s="3"/>
      <c r="I100" s="3"/>
      <c r="J100" s="3"/>
      <c r="M100" s="5"/>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row>
    <row r="101" spans="1:59" ht="21.75" customHeight="1" x14ac:dyDescent="0.2">
      <c r="A101" s="3"/>
      <c r="B101" s="3"/>
      <c r="C101" s="3"/>
      <c r="D101" s="3"/>
      <c r="E101" s="3"/>
      <c r="F101" s="3"/>
      <c r="G101" s="3"/>
      <c r="H101" s="3"/>
      <c r="I101" s="3"/>
      <c r="J101" s="3"/>
      <c r="M101" s="5"/>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row>
    <row r="102" spans="1:59" ht="21.75" customHeight="1" x14ac:dyDescent="0.2">
      <c r="A102" s="3"/>
      <c r="B102" s="3"/>
      <c r="C102" s="3"/>
      <c r="D102" s="3"/>
      <c r="E102" s="3"/>
      <c r="F102" s="3"/>
      <c r="G102" s="3"/>
      <c r="H102" s="3"/>
      <c r="I102" s="3"/>
      <c r="J102" s="3"/>
      <c r="M102" s="5"/>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row>
    <row r="103" spans="1:59" ht="21.75" customHeight="1" x14ac:dyDescent="0.2">
      <c r="A103" s="3"/>
      <c r="B103" s="3"/>
      <c r="C103" s="3"/>
      <c r="D103" s="3"/>
      <c r="E103" s="3"/>
      <c r="F103" s="3"/>
      <c r="G103" s="3"/>
      <c r="H103" s="3"/>
      <c r="I103" s="3"/>
      <c r="J103" s="3"/>
      <c r="M103" s="5"/>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row>
    <row r="104" spans="1:59" ht="21.75" customHeight="1" x14ac:dyDescent="0.2">
      <c r="A104" s="3"/>
      <c r="B104" s="3"/>
      <c r="C104" s="3"/>
      <c r="D104" s="3"/>
      <c r="E104" s="3"/>
      <c r="F104" s="3"/>
      <c r="G104" s="3"/>
      <c r="H104" s="3"/>
      <c r="I104" s="3"/>
      <c r="J104" s="3"/>
      <c r="M104" s="5"/>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row>
    <row r="105" spans="1:59" ht="21.75" customHeight="1" x14ac:dyDescent="0.2">
      <c r="A105" s="3"/>
      <c r="B105" s="3"/>
      <c r="C105" s="3"/>
      <c r="D105" s="3"/>
      <c r="E105" s="3"/>
      <c r="F105" s="3"/>
      <c r="G105" s="3"/>
      <c r="H105" s="3"/>
      <c r="I105" s="3"/>
      <c r="J105" s="3"/>
      <c r="M105" s="5"/>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row>
    <row r="106" spans="1:59" ht="21.75" customHeight="1" x14ac:dyDescent="0.2">
      <c r="A106" s="3"/>
      <c r="B106" s="3"/>
      <c r="C106" s="3"/>
      <c r="D106" s="3"/>
      <c r="E106" s="3"/>
      <c r="F106" s="3"/>
      <c r="G106" s="3"/>
      <c r="H106" s="3"/>
      <c r="I106" s="3"/>
      <c r="J106" s="3"/>
      <c r="M106" s="5"/>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row>
    <row r="107" spans="1:59" ht="21.75" customHeight="1" x14ac:dyDescent="0.2">
      <c r="A107" s="3"/>
      <c r="B107" s="3"/>
      <c r="C107" s="3"/>
      <c r="D107" s="3"/>
      <c r="E107" s="3"/>
      <c r="F107" s="3"/>
      <c r="G107" s="3"/>
      <c r="H107" s="3"/>
      <c r="I107" s="3"/>
      <c r="J107" s="3"/>
      <c r="M107" s="5"/>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row>
    <row r="108" spans="1:59" ht="21.75" customHeight="1" x14ac:dyDescent="0.2">
      <c r="A108" s="3"/>
      <c r="B108" s="3"/>
      <c r="C108" s="3"/>
      <c r="D108" s="3"/>
      <c r="E108" s="3"/>
      <c r="F108" s="3"/>
      <c r="G108" s="3"/>
      <c r="H108" s="3"/>
      <c r="I108" s="3"/>
      <c r="J108" s="3"/>
      <c r="M108" s="5"/>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row>
    <row r="109" spans="1:59" ht="21.75" customHeight="1" x14ac:dyDescent="0.2">
      <c r="A109" s="3"/>
      <c r="B109" s="3"/>
      <c r="C109" s="3"/>
      <c r="D109" s="3"/>
      <c r="E109" s="3"/>
      <c r="F109" s="3"/>
      <c r="G109" s="3"/>
      <c r="H109" s="3"/>
      <c r="I109" s="3"/>
      <c r="J109" s="3"/>
      <c r="M109" s="5"/>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row>
    <row r="110" spans="1:59" ht="21.75" customHeight="1" x14ac:dyDescent="0.2">
      <c r="A110" s="3"/>
      <c r="B110" s="3"/>
      <c r="C110" s="3"/>
      <c r="D110" s="3"/>
      <c r="E110" s="3"/>
      <c r="F110" s="3"/>
      <c r="G110" s="3"/>
      <c r="H110" s="3"/>
      <c r="I110" s="3"/>
      <c r="J110" s="3"/>
      <c r="M110" s="5"/>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row>
    <row r="111" spans="1:59" ht="21.75" customHeight="1" x14ac:dyDescent="0.2">
      <c r="A111" s="3"/>
      <c r="B111" s="3"/>
      <c r="C111" s="3"/>
      <c r="D111" s="3"/>
      <c r="E111" s="3"/>
      <c r="F111" s="3"/>
      <c r="G111" s="3"/>
      <c r="H111" s="3"/>
      <c r="I111" s="3"/>
      <c r="J111" s="3"/>
      <c r="M111" s="5"/>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row>
    <row r="112" spans="1:59" ht="21.75" customHeight="1" x14ac:dyDescent="0.2">
      <c r="A112" s="3"/>
      <c r="B112" s="3"/>
      <c r="C112" s="3"/>
      <c r="D112" s="3"/>
      <c r="E112" s="3"/>
      <c r="F112" s="3"/>
      <c r="G112" s="3"/>
      <c r="H112" s="3"/>
      <c r="I112" s="3"/>
      <c r="J112" s="3"/>
      <c r="M112" s="5"/>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row>
    <row r="113" spans="1:59" ht="21.75" customHeight="1" x14ac:dyDescent="0.2">
      <c r="A113" s="3"/>
      <c r="B113" s="3"/>
      <c r="C113" s="3"/>
      <c r="D113" s="3"/>
      <c r="E113" s="3"/>
      <c r="F113" s="3"/>
      <c r="G113" s="3"/>
      <c r="H113" s="3"/>
      <c r="I113" s="3"/>
      <c r="J113" s="3"/>
      <c r="M113" s="5"/>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row>
    <row r="114" spans="1:59" ht="21.75" customHeight="1" x14ac:dyDescent="0.2">
      <c r="A114" s="3"/>
      <c r="B114" s="3"/>
      <c r="C114" s="3"/>
      <c r="D114" s="3"/>
      <c r="E114" s="3"/>
      <c r="F114" s="3"/>
      <c r="G114" s="3"/>
      <c r="H114" s="3"/>
      <c r="I114" s="3"/>
      <c r="J114" s="3"/>
      <c r="M114" s="5"/>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row>
    <row r="115" spans="1:59" ht="21.75" customHeight="1" x14ac:dyDescent="0.2">
      <c r="A115" s="3"/>
      <c r="B115" s="3"/>
      <c r="C115" s="3"/>
      <c r="D115" s="3"/>
      <c r="E115" s="3"/>
      <c r="F115" s="3"/>
      <c r="G115" s="3"/>
      <c r="H115" s="3"/>
      <c r="I115" s="3"/>
      <c r="J115" s="3"/>
      <c r="M115" s="5"/>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row>
    <row r="116" spans="1:59" ht="21.75" customHeight="1" x14ac:dyDescent="0.2">
      <c r="A116" s="3"/>
      <c r="B116" s="3"/>
      <c r="C116" s="3"/>
      <c r="D116" s="3"/>
      <c r="E116" s="3"/>
      <c r="F116" s="3"/>
      <c r="G116" s="3"/>
      <c r="H116" s="3"/>
      <c r="I116" s="3"/>
      <c r="J116" s="3"/>
      <c r="M116" s="5"/>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row>
    <row r="117" spans="1:59" ht="21.75" customHeight="1" x14ac:dyDescent="0.2">
      <c r="A117" s="3"/>
      <c r="B117" s="3"/>
      <c r="C117" s="3"/>
      <c r="D117" s="3"/>
      <c r="E117" s="3"/>
      <c r="F117" s="3"/>
      <c r="G117" s="3"/>
      <c r="H117" s="3"/>
      <c r="I117" s="3"/>
      <c r="J117" s="3"/>
      <c r="M117" s="5"/>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row>
    <row r="118" spans="1:59" ht="21.75" customHeight="1" x14ac:dyDescent="0.2">
      <c r="A118" s="3"/>
      <c r="B118" s="3"/>
      <c r="C118" s="3"/>
      <c r="D118" s="3"/>
      <c r="E118" s="3"/>
      <c r="F118" s="3"/>
      <c r="G118" s="3"/>
      <c r="H118" s="3"/>
      <c r="I118" s="3"/>
      <c r="J118" s="3"/>
      <c r="M118" s="5"/>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row>
    <row r="119" spans="1:59" ht="21.75" customHeight="1" x14ac:dyDescent="0.2">
      <c r="A119" s="3"/>
      <c r="B119" s="3"/>
      <c r="C119" s="3"/>
      <c r="D119" s="3"/>
      <c r="E119" s="3"/>
      <c r="F119" s="3"/>
      <c r="G119" s="3"/>
      <c r="H119" s="3"/>
      <c r="I119" s="3"/>
      <c r="J119" s="3"/>
      <c r="M119" s="5"/>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row>
    <row r="120" spans="1:59" ht="21.75" customHeight="1" x14ac:dyDescent="0.2">
      <c r="A120" s="3"/>
      <c r="B120" s="3"/>
      <c r="C120" s="3"/>
      <c r="D120" s="3"/>
      <c r="E120" s="3"/>
      <c r="F120" s="3"/>
      <c r="G120" s="3"/>
      <c r="H120" s="3"/>
      <c r="I120" s="3"/>
      <c r="J120" s="3"/>
      <c r="M120" s="5"/>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row>
    <row r="121" spans="1:59" ht="21.75" customHeight="1" x14ac:dyDescent="0.2">
      <c r="A121" s="3"/>
      <c r="B121" s="3"/>
      <c r="C121" s="3"/>
      <c r="D121" s="3"/>
      <c r="E121" s="3"/>
      <c r="F121" s="3"/>
      <c r="G121" s="3"/>
      <c r="H121" s="3"/>
      <c r="I121" s="3"/>
      <c r="J121" s="3"/>
      <c r="M121" s="5"/>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row>
    <row r="122" spans="1:59" ht="21.75" customHeight="1" x14ac:dyDescent="0.2">
      <c r="A122" s="3"/>
      <c r="B122" s="3"/>
      <c r="C122" s="3"/>
      <c r="D122" s="3"/>
      <c r="E122" s="3"/>
      <c r="F122" s="3"/>
      <c r="G122" s="3"/>
      <c r="H122" s="3"/>
      <c r="I122" s="3"/>
      <c r="J122" s="3"/>
      <c r="M122" s="5"/>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row>
    <row r="123" spans="1:59" ht="21.75" customHeight="1" x14ac:dyDescent="0.2">
      <c r="A123" s="3"/>
      <c r="B123" s="3"/>
      <c r="C123" s="3"/>
      <c r="D123" s="3"/>
      <c r="E123" s="3"/>
      <c r="F123" s="3"/>
      <c r="G123" s="3"/>
      <c r="H123" s="3"/>
      <c r="I123" s="3"/>
      <c r="J123" s="3"/>
      <c r="M123" s="5"/>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row>
    <row r="124" spans="1:59" ht="21.75" customHeight="1" x14ac:dyDescent="0.2">
      <c r="A124" s="3"/>
      <c r="B124" s="3"/>
      <c r="C124" s="3"/>
      <c r="D124" s="3"/>
      <c r="E124" s="3"/>
      <c r="F124" s="3"/>
      <c r="G124" s="3"/>
      <c r="H124" s="3"/>
      <c r="I124" s="3"/>
      <c r="J124" s="3"/>
      <c r="M124" s="5"/>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row>
    <row r="125" spans="1:59" ht="21.75" customHeight="1" x14ac:dyDescent="0.2">
      <c r="A125" s="3"/>
      <c r="B125" s="3"/>
      <c r="C125" s="3"/>
      <c r="D125" s="3"/>
      <c r="E125" s="3"/>
      <c r="F125" s="3"/>
      <c r="G125" s="3"/>
      <c r="H125" s="3"/>
      <c r="I125" s="3"/>
      <c r="J125" s="3"/>
      <c r="M125" s="5"/>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row>
    <row r="126" spans="1:59" ht="21.75" customHeight="1" x14ac:dyDescent="0.2">
      <c r="A126" s="3"/>
      <c r="B126" s="3"/>
      <c r="C126" s="3"/>
      <c r="D126" s="3"/>
      <c r="E126" s="3"/>
      <c r="F126" s="3"/>
      <c r="G126" s="3"/>
      <c r="H126" s="3"/>
      <c r="I126" s="3"/>
      <c r="J126" s="3"/>
      <c r="M126" s="5"/>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row>
    <row r="127" spans="1:59" ht="21.75" customHeight="1" x14ac:dyDescent="0.2">
      <c r="A127" s="3"/>
      <c r="B127" s="3"/>
      <c r="C127" s="3"/>
      <c r="D127" s="3"/>
      <c r="E127" s="3"/>
      <c r="F127" s="3"/>
      <c r="G127" s="3"/>
      <c r="H127" s="3"/>
      <c r="I127" s="3"/>
      <c r="J127" s="3"/>
      <c r="M127" s="5"/>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row>
    <row r="128" spans="1:59" ht="21.75" customHeight="1" x14ac:dyDescent="0.2">
      <c r="A128" s="3"/>
      <c r="B128" s="3"/>
      <c r="C128" s="3"/>
      <c r="D128" s="3"/>
      <c r="E128" s="3"/>
      <c r="F128" s="3"/>
      <c r="G128" s="3"/>
      <c r="H128" s="3"/>
      <c r="I128" s="3"/>
      <c r="J128" s="3"/>
      <c r="M128" s="5"/>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row>
    <row r="129" spans="1:59" ht="21.75" customHeight="1" x14ac:dyDescent="0.2">
      <c r="A129" s="3"/>
      <c r="B129" s="3"/>
      <c r="C129" s="3"/>
      <c r="D129" s="3"/>
      <c r="E129" s="3"/>
      <c r="F129" s="3"/>
      <c r="G129" s="3"/>
      <c r="H129" s="3"/>
      <c r="I129" s="3"/>
      <c r="J129" s="3"/>
      <c r="M129" s="5"/>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row>
    <row r="130" spans="1:59" ht="21.75" customHeight="1" x14ac:dyDescent="0.2">
      <c r="A130" s="3"/>
      <c r="B130" s="3"/>
      <c r="C130" s="3"/>
      <c r="D130" s="3"/>
      <c r="E130" s="3"/>
      <c r="F130" s="3"/>
      <c r="G130" s="3"/>
      <c r="H130" s="3"/>
      <c r="I130" s="3"/>
      <c r="J130" s="3"/>
      <c r="M130" s="5"/>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row>
    <row r="131" spans="1:59" ht="21.75" customHeight="1" x14ac:dyDescent="0.2">
      <c r="A131" s="3"/>
      <c r="B131" s="3"/>
      <c r="C131" s="3"/>
      <c r="D131" s="3"/>
      <c r="E131" s="3"/>
      <c r="F131" s="3"/>
      <c r="G131" s="3"/>
      <c r="H131" s="3"/>
      <c r="I131" s="3"/>
      <c r="J131" s="3"/>
      <c r="M131" s="5"/>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row>
    <row r="132" spans="1:59" ht="21.75" customHeight="1" x14ac:dyDescent="0.2">
      <c r="A132" s="3"/>
      <c r="B132" s="3"/>
      <c r="C132" s="3"/>
      <c r="D132" s="3"/>
      <c r="E132" s="3"/>
      <c r="F132" s="3"/>
      <c r="G132" s="3"/>
      <c r="H132" s="3"/>
      <c r="I132" s="3"/>
      <c r="J132" s="3"/>
      <c r="M132" s="5"/>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row>
    <row r="133" spans="1:59" ht="21.75" customHeight="1" x14ac:dyDescent="0.2">
      <c r="A133" s="3"/>
      <c r="B133" s="3"/>
      <c r="C133" s="3"/>
      <c r="D133" s="3"/>
      <c r="E133" s="3"/>
      <c r="F133" s="3"/>
      <c r="G133" s="3"/>
      <c r="H133" s="3"/>
      <c r="I133" s="3"/>
      <c r="J133" s="3"/>
      <c r="M133" s="5"/>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row>
    <row r="134" spans="1:59" ht="21.75" customHeight="1" x14ac:dyDescent="0.2">
      <c r="A134" s="3"/>
      <c r="B134" s="3"/>
      <c r="C134" s="3"/>
      <c r="D134" s="3"/>
      <c r="E134" s="3"/>
      <c r="F134" s="3"/>
      <c r="G134" s="3"/>
      <c r="H134" s="3"/>
      <c r="I134" s="3"/>
      <c r="J134" s="3"/>
      <c r="M134" s="5"/>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row>
    <row r="135" spans="1:59" ht="21.75" customHeight="1" x14ac:dyDescent="0.2">
      <c r="A135" s="3"/>
      <c r="B135" s="3"/>
      <c r="C135" s="3"/>
      <c r="D135" s="3"/>
      <c r="E135" s="3"/>
      <c r="F135" s="3"/>
      <c r="G135" s="3"/>
      <c r="H135" s="3"/>
      <c r="I135" s="3"/>
      <c r="J135" s="3"/>
      <c r="M135" s="5"/>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row>
    <row r="136" spans="1:59" ht="21.75" customHeight="1" x14ac:dyDescent="0.2">
      <c r="A136" s="3"/>
      <c r="B136" s="3"/>
      <c r="C136" s="3"/>
      <c r="D136" s="3"/>
      <c r="E136" s="3"/>
      <c r="F136" s="3"/>
      <c r="G136" s="3"/>
      <c r="H136" s="3"/>
      <c r="I136" s="3"/>
      <c r="J136" s="3"/>
      <c r="M136" s="5"/>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row>
    <row r="137" spans="1:59" ht="21.75" customHeight="1" x14ac:dyDescent="0.2">
      <c r="A137" s="3"/>
      <c r="B137" s="3"/>
      <c r="C137" s="3"/>
      <c r="D137" s="3"/>
      <c r="E137" s="3"/>
      <c r="F137" s="3"/>
      <c r="G137" s="3"/>
      <c r="H137" s="3"/>
      <c r="I137" s="3"/>
      <c r="J137" s="3"/>
      <c r="M137" s="5"/>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row>
    <row r="138" spans="1:59" ht="21.75" customHeight="1" x14ac:dyDescent="0.2">
      <c r="A138" s="3"/>
      <c r="B138" s="3"/>
      <c r="C138" s="3"/>
      <c r="D138" s="3"/>
      <c r="E138" s="3"/>
      <c r="F138" s="3"/>
      <c r="G138" s="3"/>
      <c r="H138" s="3"/>
      <c r="I138" s="3"/>
      <c r="J138" s="3"/>
      <c r="M138" s="5"/>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row>
    <row r="139" spans="1:59" ht="21.75" customHeight="1" x14ac:dyDescent="0.2">
      <c r="A139" s="3"/>
      <c r="B139" s="3"/>
      <c r="C139" s="3"/>
      <c r="D139" s="3"/>
      <c r="E139" s="3"/>
      <c r="F139" s="3"/>
      <c r="G139" s="3"/>
      <c r="H139" s="3"/>
      <c r="I139" s="3"/>
      <c r="J139" s="3"/>
      <c r="M139" s="5"/>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row>
    <row r="140" spans="1:59" ht="21.75" customHeight="1" x14ac:dyDescent="0.2">
      <c r="A140" s="3"/>
      <c r="B140" s="3"/>
      <c r="C140" s="3"/>
      <c r="D140" s="3"/>
      <c r="E140" s="3"/>
      <c r="F140" s="3"/>
      <c r="G140" s="3"/>
      <c r="H140" s="3"/>
      <c r="I140" s="3"/>
      <c r="J140" s="3"/>
      <c r="M140" s="5"/>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row>
    <row r="141" spans="1:59" ht="21.75" customHeight="1" x14ac:dyDescent="0.2">
      <c r="A141" s="3"/>
      <c r="B141" s="3"/>
      <c r="C141" s="3"/>
      <c r="D141" s="3"/>
      <c r="E141" s="3"/>
      <c r="F141" s="3"/>
      <c r="G141" s="3"/>
      <c r="H141" s="3"/>
      <c r="I141" s="3"/>
      <c r="J141" s="3"/>
      <c r="M141" s="5"/>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row>
    <row r="142" spans="1:59" ht="21.75" customHeight="1" x14ac:dyDescent="0.2">
      <c r="A142" s="3"/>
      <c r="B142" s="3"/>
      <c r="C142" s="3"/>
      <c r="D142" s="3"/>
      <c r="E142" s="3"/>
      <c r="F142" s="3"/>
      <c r="G142" s="3"/>
      <c r="H142" s="3"/>
      <c r="I142" s="3"/>
      <c r="J142" s="3"/>
      <c r="M142" s="5"/>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row>
    <row r="143" spans="1:59" ht="21.75" customHeight="1" x14ac:dyDescent="0.2">
      <c r="A143" s="3"/>
      <c r="B143" s="3"/>
      <c r="C143" s="3"/>
      <c r="D143" s="3"/>
      <c r="E143" s="3"/>
      <c r="F143" s="3"/>
      <c r="G143" s="3"/>
      <c r="H143" s="3"/>
      <c r="I143" s="3"/>
      <c r="J143" s="3"/>
      <c r="M143" s="5"/>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row>
    <row r="144" spans="1:59" ht="21.75" customHeight="1" x14ac:dyDescent="0.2">
      <c r="A144" s="3"/>
      <c r="B144" s="3"/>
      <c r="C144" s="3"/>
      <c r="D144" s="3"/>
      <c r="E144" s="3"/>
      <c r="F144" s="3"/>
      <c r="G144" s="3"/>
      <c r="H144" s="3"/>
      <c r="I144" s="3"/>
      <c r="J144" s="3"/>
      <c r="M144" s="5"/>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row>
    <row r="145" spans="1:59" ht="21.75" customHeight="1" x14ac:dyDescent="0.2">
      <c r="A145" s="3"/>
      <c r="B145" s="3"/>
      <c r="C145" s="3"/>
      <c r="D145" s="3"/>
      <c r="E145" s="3"/>
      <c r="F145" s="3"/>
      <c r="G145" s="3"/>
      <c r="H145" s="3"/>
      <c r="I145" s="3"/>
      <c r="J145" s="3"/>
      <c r="M145" s="5"/>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row>
    <row r="146" spans="1:59" ht="21.75" customHeight="1" x14ac:dyDescent="0.2">
      <c r="A146" s="3"/>
      <c r="B146" s="3"/>
      <c r="C146" s="3"/>
      <c r="D146" s="3"/>
      <c r="E146" s="3"/>
      <c r="F146" s="3"/>
      <c r="G146" s="3"/>
      <c r="H146" s="3"/>
      <c r="I146" s="3"/>
      <c r="J146" s="3"/>
      <c r="M146" s="5"/>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row>
    <row r="147" spans="1:59" ht="21.75" customHeight="1" x14ac:dyDescent="0.2">
      <c r="A147" s="3"/>
      <c r="B147" s="3"/>
      <c r="C147" s="3"/>
      <c r="D147" s="3"/>
      <c r="E147" s="3"/>
      <c r="F147" s="3"/>
      <c r="G147" s="3"/>
      <c r="H147" s="3"/>
      <c r="I147" s="3"/>
      <c r="J147" s="3"/>
      <c r="M147" s="5"/>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row>
    <row r="148" spans="1:59" ht="21.75" customHeight="1" x14ac:dyDescent="0.2">
      <c r="A148" s="3"/>
      <c r="B148" s="3"/>
      <c r="C148" s="3"/>
      <c r="D148" s="3"/>
      <c r="E148" s="3"/>
      <c r="F148" s="3"/>
      <c r="G148" s="3"/>
      <c r="H148" s="3"/>
      <c r="I148" s="3"/>
      <c r="J148" s="3"/>
      <c r="M148" s="5"/>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row>
    <row r="149" spans="1:59" ht="21.75" customHeight="1" x14ac:dyDescent="0.2">
      <c r="A149" s="3"/>
      <c r="B149" s="3"/>
      <c r="C149" s="3"/>
      <c r="D149" s="3"/>
      <c r="E149" s="3"/>
      <c r="F149" s="3"/>
      <c r="G149" s="3"/>
      <c r="H149" s="3"/>
      <c r="I149" s="3"/>
      <c r="J149" s="3"/>
      <c r="M149" s="5"/>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row>
    <row r="150" spans="1:59" ht="21.75" customHeight="1" x14ac:dyDescent="0.2">
      <c r="A150" s="3"/>
      <c r="B150" s="3"/>
      <c r="C150" s="3"/>
      <c r="D150" s="3"/>
      <c r="E150" s="3"/>
      <c r="F150" s="3"/>
      <c r="G150" s="3"/>
      <c r="H150" s="3"/>
      <c r="I150" s="3"/>
      <c r="J150" s="3"/>
      <c r="M150" s="5"/>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row>
    <row r="151" spans="1:59" ht="21.75" customHeight="1" x14ac:dyDescent="0.2">
      <c r="A151" s="3"/>
      <c r="B151" s="3"/>
      <c r="C151" s="3"/>
      <c r="D151" s="3"/>
      <c r="E151" s="3"/>
      <c r="F151" s="3"/>
      <c r="G151" s="3"/>
      <c r="H151" s="3"/>
      <c r="I151" s="3"/>
      <c r="J151" s="3"/>
      <c r="M151" s="5"/>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row>
    <row r="152" spans="1:59" ht="21.75" customHeight="1" x14ac:dyDescent="0.2">
      <c r="A152" s="3"/>
      <c r="B152" s="3"/>
      <c r="C152" s="3"/>
      <c r="D152" s="3"/>
      <c r="E152" s="3"/>
      <c r="F152" s="3"/>
      <c r="G152" s="3"/>
      <c r="H152" s="3"/>
      <c r="I152" s="3"/>
      <c r="J152" s="3"/>
      <c r="M152" s="5"/>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row>
    <row r="153" spans="1:59" ht="21.75" customHeight="1" x14ac:dyDescent="0.2">
      <c r="A153" s="3"/>
      <c r="B153" s="3"/>
      <c r="C153" s="3"/>
      <c r="D153" s="3"/>
      <c r="E153" s="3"/>
      <c r="F153" s="3"/>
      <c r="G153" s="3"/>
      <c r="H153" s="3"/>
      <c r="I153" s="3"/>
      <c r="J153" s="3"/>
      <c r="M153" s="5"/>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row>
    <row r="154" spans="1:59" ht="21.75" customHeight="1" x14ac:dyDescent="0.2">
      <c r="A154" s="3"/>
      <c r="B154" s="3"/>
      <c r="C154" s="3"/>
      <c r="D154" s="3"/>
      <c r="E154" s="3"/>
      <c r="F154" s="3"/>
      <c r="G154" s="3"/>
      <c r="H154" s="3"/>
      <c r="I154" s="3"/>
      <c r="J154" s="3"/>
      <c r="M154" s="5"/>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row>
    <row r="155" spans="1:59" ht="21.75" customHeight="1" x14ac:dyDescent="0.2">
      <c r="A155" s="3"/>
      <c r="B155" s="3"/>
      <c r="C155" s="3"/>
      <c r="D155" s="3"/>
      <c r="E155" s="3"/>
      <c r="F155" s="3"/>
      <c r="G155" s="3"/>
      <c r="H155" s="3"/>
      <c r="I155" s="3"/>
      <c r="J155" s="3"/>
      <c r="M155" s="5"/>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row>
    <row r="156" spans="1:59" ht="21.75" customHeight="1" x14ac:dyDescent="0.2">
      <c r="A156" s="3"/>
      <c r="B156" s="3"/>
      <c r="C156" s="3"/>
      <c r="D156" s="3"/>
      <c r="E156" s="3"/>
      <c r="F156" s="3"/>
      <c r="G156" s="3"/>
      <c r="H156" s="3"/>
      <c r="I156" s="3"/>
      <c r="J156" s="3"/>
      <c r="M156" s="5"/>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row>
    <row r="157" spans="1:59" ht="21.75" customHeight="1" x14ac:dyDescent="0.2">
      <c r="A157" s="3"/>
      <c r="B157" s="3"/>
      <c r="C157" s="3"/>
      <c r="D157" s="3"/>
      <c r="E157" s="3"/>
      <c r="F157" s="3"/>
      <c r="G157" s="3"/>
      <c r="H157" s="3"/>
      <c r="I157" s="3"/>
      <c r="J157" s="3"/>
      <c r="M157" s="5"/>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row>
    <row r="158" spans="1:59" ht="21.75" customHeight="1" x14ac:dyDescent="0.2">
      <c r="A158" s="3"/>
      <c r="B158" s="3"/>
      <c r="C158" s="3"/>
      <c r="D158" s="3"/>
      <c r="E158" s="3"/>
      <c r="F158" s="3"/>
      <c r="G158" s="3"/>
      <c r="H158" s="3"/>
      <c r="I158" s="3"/>
      <c r="J158" s="3"/>
      <c r="M158" s="5"/>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row>
    <row r="159" spans="1:59" ht="21.75" customHeight="1" x14ac:dyDescent="0.2">
      <c r="A159" s="3"/>
      <c r="B159" s="3"/>
      <c r="C159" s="3"/>
      <c r="D159" s="3"/>
      <c r="E159" s="3"/>
      <c r="F159" s="3"/>
      <c r="G159" s="3"/>
      <c r="H159" s="3"/>
      <c r="I159" s="3"/>
      <c r="J159" s="3"/>
      <c r="M159" s="5"/>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row>
    <row r="160" spans="1:59" ht="21.75" customHeight="1" x14ac:dyDescent="0.2">
      <c r="A160" s="3"/>
      <c r="B160" s="3"/>
      <c r="C160" s="3"/>
      <c r="D160" s="3"/>
      <c r="E160" s="3"/>
      <c r="F160" s="3"/>
      <c r="G160" s="3"/>
      <c r="H160" s="3"/>
      <c r="I160" s="3"/>
      <c r="J160" s="3"/>
      <c r="M160" s="5"/>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row>
    <row r="161" spans="1:59" ht="21.75" customHeight="1" x14ac:dyDescent="0.2">
      <c r="A161" s="3"/>
      <c r="B161" s="3"/>
      <c r="C161" s="3"/>
      <c r="D161" s="3"/>
      <c r="E161" s="3"/>
      <c r="F161" s="3"/>
      <c r="G161" s="3"/>
      <c r="H161" s="3"/>
      <c r="I161" s="3"/>
      <c r="J161" s="3"/>
      <c r="M161" s="5"/>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row>
    <row r="162" spans="1:59" ht="21.75" customHeight="1" x14ac:dyDescent="0.2">
      <c r="A162" s="3"/>
      <c r="B162" s="3"/>
      <c r="C162" s="3"/>
      <c r="D162" s="3"/>
      <c r="E162" s="3"/>
      <c r="F162" s="3"/>
      <c r="G162" s="3"/>
      <c r="H162" s="3"/>
      <c r="I162" s="3"/>
      <c r="J162" s="3"/>
      <c r="M162" s="5"/>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row>
    <row r="163" spans="1:59" ht="21.75" customHeight="1" x14ac:dyDescent="0.2">
      <c r="A163" s="3"/>
      <c r="B163" s="3"/>
      <c r="C163" s="3"/>
      <c r="D163" s="3"/>
      <c r="E163" s="3"/>
      <c r="F163" s="3"/>
      <c r="G163" s="3"/>
      <c r="H163" s="3"/>
      <c r="I163" s="3"/>
      <c r="J163" s="3"/>
      <c r="M163" s="5"/>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row>
    <row r="164" spans="1:59" ht="21.75" customHeight="1" x14ac:dyDescent="0.2">
      <c r="A164" s="3"/>
      <c r="B164" s="3"/>
      <c r="C164" s="3"/>
      <c r="D164" s="3"/>
      <c r="E164" s="3"/>
      <c r="F164" s="3"/>
      <c r="G164" s="3"/>
      <c r="H164" s="3"/>
      <c r="I164" s="3"/>
      <c r="J164" s="3"/>
      <c r="M164" s="5"/>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row>
    <row r="165" spans="1:59" ht="21.75" customHeight="1" x14ac:dyDescent="0.2">
      <c r="A165" s="3"/>
      <c r="B165" s="3"/>
      <c r="C165" s="3"/>
      <c r="D165" s="3"/>
      <c r="E165" s="3"/>
      <c r="F165" s="3"/>
      <c r="G165" s="3"/>
      <c r="H165" s="3"/>
      <c r="I165" s="3"/>
      <c r="J165" s="3"/>
      <c r="M165" s="5"/>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row>
    <row r="166" spans="1:59" ht="21.75" customHeight="1" x14ac:dyDescent="0.2">
      <c r="A166" s="3"/>
      <c r="B166" s="3"/>
      <c r="C166" s="3"/>
      <c r="D166" s="3"/>
      <c r="E166" s="3"/>
      <c r="F166" s="3"/>
      <c r="G166" s="3"/>
      <c r="H166" s="3"/>
      <c r="I166" s="3"/>
      <c r="J166" s="3"/>
      <c r="M166" s="5"/>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row>
    <row r="167" spans="1:59" ht="21.75" customHeight="1" x14ac:dyDescent="0.2">
      <c r="A167" s="3"/>
      <c r="B167" s="3"/>
      <c r="C167" s="3"/>
      <c r="D167" s="3"/>
      <c r="E167" s="3"/>
      <c r="F167" s="3"/>
      <c r="G167" s="3"/>
      <c r="H167" s="3"/>
      <c r="I167" s="3"/>
      <c r="J167" s="3"/>
      <c r="M167" s="5"/>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row>
    <row r="168" spans="1:59" ht="21.75" customHeight="1" x14ac:dyDescent="0.2">
      <c r="A168" s="3"/>
      <c r="B168" s="3"/>
      <c r="C168" s="3"/>
      <c r="D168" s="3"/>
      <c r="E168" s="3"/>
      <c r="F168" s="3"/>
      <c r="G168" s="3"/>
      <c r="H168" s="3"/>
      <c r="I168" s="3"/>
      <c r="J168" s="3"/>
      <c r="M168" s="5"/>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row>
    <row r="169" spans="1:59" ht="21.75" customHeight="1" x14ac:dyDescent="0.2">
      <c r="A169" s="3"/>
      <c r="B169" s="3"/>
      <c r="C169" s="3"/>
      <c r="D169" s="3"/>
      <c r="E169" s="3"/>
      <c r="F169" s="3"/>
      <c r="G169" s="3"/>
      <c r="H169" s="3"/>
      <c r="I169" s="3"/>
      <c r="J169" s="3"/>
      <c r="M169" s="5"/>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row>
    <row r="170" spans="1:59" ht="21.75" customHeight="1" x14ac:dyDescent="0.2">
      <c r="A170" s="3"/>
      <c r="B170" s="3"/>
      <c r="C170" s="3"/>
      <c r="D170" s="3"/>
      <c r="E170" s="3"/>
      <c r="F170" s="3"/>
      <c r="G170" s="3"/>
      <c r="H170" s="3"/>
      <c r="I170" s="3"/>
      <c r="J170" s="3"/>
      <c r="M170" s="5"/>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row>
    <row r="171" spans="1:59" ht="21.75" customHeight="1" x14ac:dyDescent="0.2">
      <c r="A171" s="3"/>
      <c r="B171" s="3"/>
      <c r="C171" s="3"/>
      <c r="D171" s="3"/>
      <c r="E171" s="3"/>
      <c r="F171" s="3"/>
      <c r="G171" s="3"/>
      <c r="H171" s="3"/>
      <c r="I171" s="3"/>
      <c r="J171" s="3"/>
      <c r="M171" s="5"/>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row>
    <row r="172" spans="1:59" ht="21.75" customHeight="1" x14ac:dyDescent="0.2">
      <c r="A172" s="3"/>
      <c r="B172" s="3"/>
      <c r="C172" s="3"/>
      <c r="D172" s="3"/>
      <c r="E172" s="3"/>
      <c r="F172" s="3"/>
      <c r="G172" s="3"/>
      <c r="H172" s="3"/>
      <c r="I172" s="3"/>
      <c r="J172" s="3"/>
      <c r="M172" s="5"/>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row>
    <row r="173" spans="1:59" ht="21.75" customHeight="1" x14ac:dyDescent="0.2">
      <c r="A173" s="3"/>
      <c r="B173" s="3"/>
      <c r="C173" s="3"/>
      <c r="D173" s="3"/>
      <c r="E173" s="3"/>
      <c r="F173" s="3"/>
      <c r="G173" s="3"/>
      <c r="H173" s="3"/>
      <c r="I173" s="3"/>
      <c r="J173" s="3"/>
      <c r="M173" s="5"/>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row>
    <row r="174" spans="1:59" ht="21.75" customHeight="1" x14ac:dyDescent="0.2">
      <c r="A174" s="3"/>
      <c r="B174" s="3"/>
      <c r="C174" s="3"/>
      <c r="D174" s="3"/>
      <c r="E174" s="3"/>
      <c r="F174" s="3"/>
      <c r="G174" s="3"/>
      <c r="H174" s="3"/>
      <c r="I174" s="3"/>
      <c r="J174" s="3"/>
      <c r="M174" s="5"/>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row>
    <row r="175" spans="1:59" ht="21.75" customHeight="1" x14ac:dyDescent="0.2">
      <c r="A175" s="3"/>
      <c r="B175" s="3"/>
      <c r="C175" s="3"/>
      <c r="D175" s="3"/>
      <c r="E175" s="3"/>
      <c r="F175" s="3"/>
      <c r="G175" s="3"/>
      <c r="H175" s="3"/>
      <c r="I175" s="3"/>
      <c r="J175" s="3"/>
      <c r="M175" s="5"/>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row>
    <row r="176" spans="1:59" ht="21.75" customHeight="1" x14ac:dyDescent="0.2">
      <c r="A176" s="3"/>
      <c r="B176" s="3"/>
      <c r="C176" s="3"/>
      <c r="D176" s="3"/>
      <c r="E176" s="3"/>
      <c r="F176" s="3"/>
      <c r="G176" s="3"/>
      <c r="H176" s="3"/>
      <c r="I176" s="3"/>
      <c r="J176" s="3"/>
      <c r="M176" s="5"/>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row>
    <row r="177" spans="1:59" ht="21.75" customHeight="1" x14ac:dyDescent="0.2">
      <c r="A177" s="3"/>
      <c r="B177" s="3"/>
      <c r="C177" s="3"/>
      <c r="D177" s="3"/>
      <c r="E177" s="3"/>
      <c r="F177" s="3"/>
      <c r="G177" s="3"/>
      <c r="H177" s="3"/>
      <c r="I177" s="3"/>
      <c r="J177" s="3"/>
      <c r="M177" s="5"/>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row>
    <row r="178" spans="1:59" ht="21.75" customHeight="1" x14ac:dyDescent="0.2">
      <c r="A178" s="3"/>
      <c r="B178" s="3"/>
      <c r="C178" s="3"/>
      <c r="D178" s="3"/>
      <c r="E178" s="3"/>
      <c r="F178" s="3"/>
      <c r="G178" s="3"/>
      <c r="H178" s="3"/>
      <c r="I178" s="3"/>
      <c r="J178" s="3"/>
      <c r="M178" s="5"/>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row>
    <row r="179" spans="1:59" ht="21.75" customHeight="1" x14ac:dyDescent="0.2">
      <c r="A179" s="3"/>
      <c r="B179" s="3"/>
      <c r="C179" s="3"/>
      <c r="D179" s="3"/>
      <c r="E179" s="3"/>
      <c r="F179" s="3"/>
      <c r="G179" s="3"/>
      <c r="H179" s="3"/>
      <c r="I179" s="3"/>
      <c r="J179" s="3"/>
      <c r="M179" s="5"/>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row>
    <row r="180" spans="1:59" ht="21.75" customHeight="1" x14ac:dyDescent="0.2">
      <c r="A180" s="3"/>
      <c r="B180" s="3"/>
      <c r="C180" s="3"/>
      <c r="D180" s="3"/>
      <c r="E180" s="3"/>
      <c r="F180" s="3"/>
      <c r="G180" s="3"/>
      <c r="H180" s="3"/>
      <c r="I180" s="3"/>
      <c r="J180" s="3"/>
      <c r="M180" s="5"/>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row>
    <row r="181" spans="1:59" ht="21.75" customHeight="1" x14ac:dyDescent="0.2">
      <c r="A181" s="3"/>
      <c r="B181" s="3"/>
      <c r="C181" s="3"/>
      <c r="D181" s="3"/>
      <c r="E181" s="3"/>
      <c r="F181" s="3"/>
      <c r="G181" s="3"/>
      <c r="H181" s="3"/>
      <c r="I181" s="3"/>
      <c r="J181" s="3"/>
      <c r="M181" s="5"/>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row>
    <row r="182" spans="1:59" ht="21.75" customHeight="1" x14ac:dyDescent="0.2">
      <c r="A182" s="3"/>
      <c r="B182" s="3"/>
      <c r="C182" s="3"/>
      <c r="D182" s="3"/>
      <c r="E182" s="3"/>
      <c r="F182" s="3"/>
      <c r="G182" s="3"/>
      <c r="H182" s="3"/>
      <c r="I182" s="3"/>
      <c r="J182" s="3"/>
      <c r="M182" s="5"/>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row>
    <row r="183" spans="1:59" ht="21.75" customHeight="1" x14ac:dyDescent="0.2">
      <c r="A183" s="3"/>
      <c r="B183" s="3"/>
      <c r="C183" s="3"/>
      <c r="D183" s="3"/>
      <c r="E183" s="3"/>
      <c r="F183" s="3"/>
      <c r="G183" s="3"/>
      <c r="H183" s="3"/>
      <c r="I183" s="3"/>
      <c r="J183" s="3"/>
      <c r="M183" s="5"/>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row>
    <row r="184" spans="1:59" ht="21.75" customHeight="1" x14ac:dyDescent="0.2">
      <c r="A184" s="3"/>
      <c r="B184" s="3"/>
      <c r="C184" s="3"/>
      <c r="D184" s="3"/>
      <c r="E184" s="3"/>
      <c r="F184" s="3"/>
      <c r="G184" s="3"/>
      <c r="H184" s="3"/>
      <c r="I184" s="3"/>
      <c r="J184" s="3"/>
      <c r="M184" s="5"/>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row>
    <row r="185" spans="1:59" ht="21.75" customHeight="1" x14ac:dyDescent="0.2">
      <c r="A185" s="3"/>
      <c r="B185" s="3"/>
      <c r="C185" s="3"/>
      <c r="D185" s="3"/>
      <c r="E185" s="3"/>
      <c r="F185" s="3"/>
      <c r="G185" s="3"/>
      <c r="H185" s="3"/>
      <c r="I185" s="3"/>
      <c r="J185" s="3"/>
      <c r="M185" s="5"/>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row>
    <row r="186" spans="1:59" ht="21.75" customHeight="1" x14ac:dyDescent="0.2">
      <c r="A186" s="3"/>
      <c r="B186" s="3"/>
      <c r="C186" s="3"/>
      <c r="D186" s="3"/>
      <c r="E186" s="3"/>
      <c r="F186" s="3"/>
      <c r="G186" s="3"/>
      <c r="H186" s="3"/>
      <c r="I186" s="3"/>
      <c r="J186" s="3"/>
      <c r="M186" s="5"/>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row>
    <row r="187" spans="1:59" ht="21.75" customHeight="1" x14ac:dyDescent="0.2">
      <c r="A187" s="3"/>
      <c r="B187" s="3"/>
      <c r="C187" s="3"/>
      <c r="D187" s="3"/>
      <c r="E187" s="3"/>
      <c r="F187" s="3"/>
      <c r="G187" s="3"/>
      <c r="H187" s="3"/>
      <c r="I187" s="3"/>
      <c r="J187" s="3"/>
      <c r="M187" s="5"/>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row>
    <row r="188" spans="1:59" ht="21.75" customHeight="1" x14ac:dyDescent="0.2">
      <c r="A188" s="3"/>
      <c r="B188" s="3"/>
      <c r="C188" s="3"/>
      <c r="D188" s="3"/>
      <c r="E188" s="3"/>
      <c r="F188" s="3"/>
      <c r="G188" s="3"/>
      <c r="H188" s="3"/>
      <c r="I188" s="3"/>
      <c r="J188" s="3"/>
      <c r="M188" s="5"/>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row>
    <row r="189" spans="1:59" ht="21.75" customHeight="1" x14ac:dyDescent="0.2">
      <c r="A189" s="3"/>
      <c r="B189" s="3"/>
      <c r="C189" s="3"/>
      <c r="D189" s="3"/>
      <c r="E189" s="3"/>
      <c r="F189" s="3"/>
      <c r="G189" s="3"/>
      <c r="H189" s="3"/>
      <c r="I189" s="3"/>
      <c r="J189" s="3"/>
      <c r="M189" s="5"/>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row>
    <row r="190" spans="1:59" ht="21.75" customHeight="1" x14ac:dyDescent="0.2">
      <c r="A190" s="3"/>
      <c r="B190" s="3"/>
      <c r="C190" s="3"/>
      <c r="D190" s="3"/>
      <c r="E190" s="3"/>
      <c r="F190" s="3"/>
      <c r="G190" s="3"/>
      <c r="H190" s="3"/>
      <c r="I190" s="3"/>
      <c r="J190" s="3"/>
      <c r="M190" s="5"/>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row>
    <row r="191" spans="1:59" ht="21.75" customHeight="1" x14ac:dyDescent="0.2">
      <c r="A191" s="3"/>
      <c r="B191" s="3"/>
      <c r="C191" s="3"/>
      <c r="D191" s="3"/>
      <c r="E191" s="3"/>
      <c r="F191" s="3"/>
      <c r="G191" s="3"/>
      <c r="H191" s="3"/>
      <c r="I191" s="3"/>
      <c r="J191" s="3"/>
      <c r="M191" s="5"/>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row>
    <row r="192" spans="1:59" ht="21.75" customHeight="1" x14ac:dyDescent="0.2">
      <c r="A192" s="3"/>
      <c r="B192" s="3"/>
      <c r="C192" s="3"/>
      <c r="D192" s="3"/>
      <c r="E192" s="3"/>
      <c r="F192" s="3"/>
      <c r="G192" s="3"/>
      <c r="H192" s="3"/>
      <c r="I192" s="3"/>
      <c r="J192" s="3"/>
      <c r="M192" s="5"/>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row>
    <row r="193" spans="1:59" ht="21.75" customHeight="1" x14ac:dyDescent="0.2">
      <c r="A193" s="3"/>
      <c r="B193" s="3"/>
      <c r="C193" s="3"/>
      <c r="D193" s="3"/>
      <c r="E193" s="3"/>
      <c r="F193" s="3"/>
      <c r="G193" s="3"/>
      <c r="H193" s="3"/>
      <c r="I193" s="3"/>
      <c r="J193" s="3"/>
      <c r="M193" s="5"/>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row>
    <row r="194" spans="1:59" ht="21.75" customHeight="1" x14ac:dyDescent="0.2">
      <c r="A194" s="3"/>
      <c r="B194" s="3"/>
      <c r="C194" s="3"/>
      <c r="D194" s="3"/>
      <c r="E194" s="3"/>
      <c r="F194" s="3"/>
      <c r="G194" s="3"/>
      <c r="H194" s="3"/>
      <c r="I194" s="3"/>
      <c r="J194" s="3"/>
      <c r="M194" s="5"/>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row>
    <row r="195" spans="1:59" ht="21.75" customHeight="1" x14ac:dyDescent="0.2">
      <c r="A195" s="3"/>
      <c r="B195" s="3"/>
      <c r="C195" s="3"/>
      <c r="D195" s="3"/>
      <c r="E195" s="3"/>
      <c r="F195" s="3"/>
      <c r="G195" s="3"/>
      <c r="H195" s="3"/>
      <c r="I195" s="3"/>
      <c r="J195" s="3"/>
      <c r="M195" s="5"/>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row>
    <row r="196" spans="1:59" ht="21.75" customHeight="1" x14ac:dyDescent="0.2">
      <c r="A196" s="3"/>
      <c r="B196" s="3"/>
      <c r="C196" s="3"/>
      <c r="D196" s="3"/>
      <c r="E196" s="3"/>
      <c r="F196" s="3"/>
      <c r="G196" s="3"/>
      <c r="H196" s="3"/>
      <c r="I196" s="3"/>
      <c r="J196" s="3"/>
      <c r="M196" s="5"/>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row>
    <row r="197" spans="1:59" ht="21.75" customHeight="1" x14ac:dyDescent="0.2">
      <c r="A197" s="3"/>
      <c r="B197" s="3"/>
      <c r="C197" s="3"/>
      <c r="D197" s="3"/>
      <c r="E197" s="3"/>
      <c r="F197" s="3"/>
      <c r="G197" s="3"/>
      <c r="H197" s="3"/>
      <c r="I197" s="3"/>
      <c r="J197" s="3"/>
      <c r="M197" s="5"/>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row>
    <row r="198" spans="1:59" ht="21.75" customHeight="1" x14ac:dyDescent="0.2">
      <c r="A198" s="3"/>
      <c r="B198" s="3"/>
      <c r="C198" s="3"/>
      <c r="D198" s="3"/>
      <c r="E198" s="3"/>
      <c r="F198" s="3"/>
      <c r="G198" s="3"/>
      <c r="H198" s="3"/>
      <c r="I198" s="3"/>
      <c r="J198" s="3"/>
      <c r="M198" s="5"/>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row>
    <row r="199" spans="1:59" ht="21.75" customHeight="1" x14ac:dyDescent="0.2">
      <c r="A199" s="3"/>
      <c r="B199" s="3"/>
      <c r="C199" s="3"/>
      <c r="D199" s="3"/>
      <c r="E199" s="3"/>
      <c r="F199" s="3"/>
      <c r="G199" s="3"/>
      <c r="H199" s="3"/>
      <c r="I199" s="3"/>
      <c r="J199" s="3"/>
      <c r="M199" s="5"/>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row>
    <row r="200" spans="1:59" ht="21.75" customHeight="1" x14ac:dyDescent="0.2">
      <c r="A200" s="3"/>
      <c r="B200" s="3"/>
      <c r="C200" s="3"/>
      <c r="D200" s="3"/>
      <c r="E200" s="3"/>
      <c r="F200" s="3"/>
      <c r="G200" s="3"/>
      <c r="H200" s="3"/>
      <c r="I200" s="3"/>
      <c r="J200" s="3"/>
      <c r="M200" s="5"/>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row>
    <row r="201" spans="1:59" ht="21.75" customHeight="1" x14ac:dyDescent="0.2">
      <c r="A201" s="3"/>
      <c r="B201" s="3"/>
      <c r="C201" s="3"/>
      <c r="D201" s="3"/>
      <c r="E201" s="3"/>
      <c r="F201" s="3"/>
      <c r="G201" s="3"/>
      <c r="H201" s="3"/>
      <c r="I201" s="3"/>
      <c r="J201" s="3"/>
      <c r="M201" s="5"/>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row>
    <row r="202" spans="1:59" ht="21.75" customHeight="1" x14ac:dyDescent="0.2">
      <c r="A202" s="3"/>
      <c r="B202" s="3"/>
      <c r="C202" s="3"/>
      <c r="D202" s="3"/>
      <c r="E202" s="3"/>
      <c r="F202" s="3"/>
      <c r="G202" s="3"/>
      <c r="H202" s="3"/>
      <c r="I202" s="3"/>
      <c r="J202" s="3"/>
      <c r="M202" s="5"/>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row>
    <row r="203" spans="1:59" ht="21.75" customHeight="1" x14ac:dyDescent="0.2">
      <c r="A203" s="3"/>
      <c r="B203" s="3"/>
      <c r="C203" s="3"/>
      <c r="D203" s="3"/>
      <c r="E203" s="3"/>
      <c r="F203" s="3"/>
      <c r="G203" s="3"/>
      <c r="H203" s="3"/>
      <c r="I203" s="3"/>
      <c r="J203" s="3"/>
      <c r="M203" s="5"/>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row>
    <row r="204" spans="1:59" ht="21.75" customHeight="1" x14ac:dyDescent="0.2">
      <c r="A204" s="3"/>
      <c r="B204" s="3"/>
      <c r="C204" s="3"/>
      <c r="D204" s="3"/>
      <c r="E204" s="3"/>
      <c r="F204" s="3"/>
      <c r="G204" s="3"/>
      <c r="H204" s="3"/>
      <c r="I204" s="3"/>
      <c r="J204" s="3"/>
      <c r="M204" s="5"/>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row>
    <row r="205" spans="1:59" ht="21.75" customHeight="1" x14ac:dyDescent="0.2">
      <c r="A205" s="3"/>
      <c r="B205" s="3"/>
      <c r="C205" s="3"/>
      <c r="D205" s="3"/>
      <c r="E205" s="3"/>
      <c r="F205" s="3"/>
      <c r="G205" s="3"/>
      <c r="H205" s="3"/>
      <c r="I205" s="3"/>
      <c r="J205" s="3"/>
      <c r="M205" s="5"/>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row>
    <row r="206" spans="1:59" ht="21.75" customHeight="1" x14ac:dyDescent="0.2">
      <c r="A206" s="3"/>
      <c r="B206" s="3"/>
      <c r="C206" s="3"/>
      <c r="D206" s="3"/>
      <c r="E206" s="3"/>
      <c r="F206" s="3"/>
      <c r="G206" s="3"/>
      <c r="H206" s="3"/>
      <c r="I206" s="3"/>
      <c r="J206" s="3"/>
      <c r="M206" s="5"/>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row>
    <row r="207" spans="1:59" ht="21.75" customHeight="1" x14ac:dyDescent="0.2">
      <c r="A207" s="3"/>
      <c r="B207" s="3"/>
      <c r="C207" s="3"/>
      <c r="D207" s="3"/>
      <c r="E207" s="3"/>
      <c r="F207" s="3"/>
      <c r="G207" s="3"/>
      <c r="H207" s="3"/>
      <c r="I207" s="3"/>
      <c r="J207" s="3"/>
      <c r="M207" s="5"/>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row>
    <row r="208" spans="1:59" ht="21.75" customHeight="1" x14ac:dyDescent="0.2">
      <c r="A208" s="3"/>
      <c r="B208" s="3"/>
      <c r="C208" s="3"/>
      <c r="D208" s="3"/>
      <c r="E208" s="3"/>
      <c r="F208" s="3"/>
      <c r="G208" s="3"/>
      <c r="H208" s="3"/>
      <c r="I208" s="3"/>
      <c r="J208" s="3"/>
      <c r="M208" s="5"/>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row>
    <row r="209" spans="1:59" ht="21.75" customHeight="1" x14ac:dyDescent="0.2">
      <c r="A209" s="3"/>
      <c r="B209" s="3"/>
      <c r="C209" s="3"/>
      <c r="D209" s="3"/>
      <c r="E209" s="3"/>
      <c r="F209" s="3"/>
      <c r="G209" s="3"/>
      <c r="H209" s="3"/>
      <c r="I209" s="3"/>
      <c r="J209" s="3"/>
      <c r="M209" s="5"/>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row>
    <row r="210" spans="1:59" ht="21.75" customHeight="1" x14ac:dyDescent="0.2">
      <c r="A210" s="3"/>
      <c r="B210" s="3"/>
      <c r="C210" s="3"/>
      <c r="D210" s="3"/>
      <c r="E210" s="3"/>
      <c r="F210" s="3"/>
      <c r="G210" s="3"/>
      <c r="H210" s="3"/>
      <c r="I210" s="3"/>
      <c r="J210" s="3"/>
      <c r="M210" s="5"/>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row>
    <row r="211" spans="1:59" ht="21.75" customHeight="1" x14ac:dyDescent="0.2">
      <c r="A211" s="3"/>
      <c r="B211" s="3"/>
      <c r="C211" s="3"/>
      <c r="D211" s="3"/>
      <c r="E211" s="3"/>
      <c r="F211" s="3"/>
      <c r="G211" s="3"/>
      <c r="H211" s="3"/>
      <c r="I211" s="3"/>
      <c r="J211" s="3"/>
      <c r="M211" s="5"/>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row>
    <row r="212" spans="1:59" ht="21.75" customHeight="1" x14ac:dyDescent="0.2">
      <c r="A212" s="3"/>
      <c r="B212" s="3"/>
      <c r="C212" s="3"/>
      <c r="D212" s="3"/>
      <c r="E212" s="3"/>
      <c r="F212" s="3"/>
      <c r="G212" s="3"/>
      <c r="H212" s="3"/>
      <c r="I212" s="3"/>
      <c r="J212" s="3"/>
      <c r="M212" s="5"/>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row>
    <row r="213" spans="1:59" ht="21.75" customHeight="1" x14ac:dyDescent="0.2">
      <c r="A213" s="3"/>
      <c r="B213" s="3"/>
      <c r="C213" s="3"/>
      <c r="D213" s="3"/>
      <c r="E213" s="3"/>
      <c r="F213" s="3"/>
      <c r="G213" s="3"/>
      <c r="H213" s="3"/>
      <c r="I213" s="3"/>
      <c r="J213" s="3"/>
      <c r="M213" s="5"/>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row>
    <row r="214" spans="1:59" ht="21.75" customHeight="1" x14ac:dyDescent="0.2">
      <c r="A214" s="3"/>
      <c r="B214" s="3"/>
      <c r="C214" s="3"/>
      <c r="D214" s="3"/>
      <c r="E214" s="3"/>
      <c r="F214" s="3"/>
      <c r="G214" s="3"/>
      <c r="H214" s="3"/>
      <c r="I214" s="3"/>
      <c r="J214" s="3"/>
      <c r="M214" s="5"/>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row>
    <row r="215" spans="1:59" ht="21.75" customHeight="1" x14ac:dyDescent="0.2">
      <c r="A215" s="3"/>
      <c r="B215" s="3"/>
      <c r="C215" s="3"/>
      <c r="D215" s="3"/>
      <c r="E215" s="3"/>
      <c r="F215" s="3"/>
      <c r="G215" s="3"/>
      <c r="H215" s="3"/>
      <c r="I215" s="3"/>
      <c r="J215" s="3"/>
      <c r="M215" s="5"/>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row>
    <row r="216" spans="1:59" ht="21.75" customHeight="1" x14ac:dyDescent="0.2">
      <c r="A216" s="3"/>
      <c r="B216" s="3"/>
      <c r="C216" s="3"/>
      <c r="D216" s="3"/>
      <c r="E216" s="3"/>
      <c r="F216" s="3"/>
      <c r="G216" s="3"/>
      <c r="H216" s="3"/>
      <c r="I216" s="3"/>
      <c r="J216" s="3"/>
      <c r="M216" s="5"/>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row>
    <row r="217" spans="1:59" ht="21.75" customHeight="1" x14ac:dyDescent="0.2">
      <c r="A217" s="3"/>
      <c r="B217" s="3"/>
      <c r="C217" s="3"/>
      <c r="D217" s="3"/>
      <c r="E217" s="3"/>
      <c r="F217" s="3"/>
      <c r="G217" s="3"/>
      <c r="H217" s="3"/>
      <c r="I217" s="3"/>
      <c r="J217" s="3"/>
      <c r="M217" s="5"/>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row>
    <row r="218" spans="1:59" ht="21.75" customHeight="1" x14ac:dyDescent="0.2">
      <c r="A218" s="3"/>
      <c r="B218" s="3"/>
      <c r="C218" s="3"/>
      <c r="D218" s="3"/>
      <c r="E218" s="3"/>
      <c r="F218" s="3"/>
      <c r="G218" s="3"/>
      <c r="H218" s="3"/>
      <c r="I218" s="3"/>
      <c r="J218" s="3"/>
      <c r="M218" s="5"/>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row>
    <row r="219" spans="1:59" ht="21.75" customHeight="1" x14ac:dyDescent="0.2">
      <c r="A219" s="3"/>
      <c r="B219" s="3"/>
      <c r="C219" s="3"/>
      <c r="D219" s="3"/>
      <c r="E219" s="3"/>
      <c r="F219" s="3"/>
      <c r="G219" s="3"/>
      <c r="H219" s="3"/>
      <c r="I219" s="3"/>
      <c r="J219" s="3"/>
      <c r="M219" s="5"/>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row>
    <row r="220" spans="1:59" ht="21.75" customHeight="1" x14ac:dyDescent="0.2">
      <c r="A220" s="3"/>
      <c r="B220" s="3"/>
      <c r="C220" s="3"/>
      <c r="D220" s="3"/>
      <c r="E220" s="3"/>
      <c r="F220" s="3"/>
      <c r="G220" s="3"/>
      <c r="H220" s="3"/>
      <c r="I220" s="3"/>
      <c r="J220" s="3"/>
      <c r="M220" s="5"/>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row>
    <row r="221" spans="1:59" ht="21.75" customHeight="1" x14ac:dyDescent="0.2">
      <c r="A221" s="3"/>
      <c r="B221" s="3"/>
      <c r="C221" s="3"/>
      <c r="D221" s="3"/>
      <c r="E221" s="3"/>
      <c r="F221" s="3"/>
      <c r="G221" s="3"/>
      <c r="H221" s="3"/>
      <c r="I221" s="3"/>
      <c r="J221" s="3"/>
      <c r="M221" s="5"/>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row>
    <row r="222" spans="1:59" ht="21.75" customHeight="1" x14ac:dyDescent="0.2">
      <c r="A222" s="3"/>
      <c r="B222" s="3"/>
      <c r="C222" s="3"/>
      <c r="D222" s="3"/>
      <c r="E222" s="3"/>
      <c r="F222" s="3"/>
      <c r="G222" s="3"/>
      <c r="H222" s="3"/>
      <c r="I222" s="3"/>
      <c r="J222" s="3"/>
      <c r="M222" s="5"/>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row>
    <row r="223" spans="1:59" ht="21.75" customHeight="1" x14ac:dyDescent="0.2">
      <c r="A223" s="3"/>
      <c r="B223" s="3"/>
      <c r="C223" s="3"/>
      <c r="D223" s="3"/>
      <c r="E223" s="3"/>
      <c r="F223" s="3"/>
      <c r="G223" s="3"/>
      <c r="H223" s="3"/>
      <c r="I223" s="3"/>
      <c r="J223" s="3"/>
      <c r="M223" s="5"/>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row>
    <row r="224" spans="1:59" ht="21.75" customHeight="1" x14ac:dyDescent="0.2">
      <c r="A224" s="3"/>
      <c r="B224" s="3"/>
      <c r="C224" s="3"/>
      <c r="D224" s="3"/>
      <c r="E224" s="3"/>
      <c r="F224" s="3"/>
      <c r="G224" s="3"/>
      <c r="H224" s="3"/>
      <c r="I224" s="3"/>
      <c r="J224" s="3"/>
      <c r="M224" s="5"/>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row>
    <row r="225" spans="1:59" ht="21.75" customHeight="1" x14ac:dyDescent="0.2">
      <c r="A225" s="3"/>
      <c r="B225" s="3"/>
      <c r="C225" s="3"/>
      <c r="D225" s="3"/>
      <c r="E225" s="3"/>
      <c r="F225" s="3"/>
      <c r="G225" s="3"/>
      <c r="H225" s="3"/>
      <c r="I225" s="3"/>
      <c r="J225" s="3"/>
      <c r="M225" s="5"/>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row>
    <row r="226" spans="1:59" ht="21.75" customHeight="1" x14ac:dyDescent="0.2">
      <c r="A226" s="3"/>
      <c r="B226" s="3"/>
      <c r="C226" s="3"/>
      <c r="D226" s="3"/>
      <c r="E226" s="3"/>
      <c r="F226" s="3"/>
      <c r="G226" s="3"/>
      <c r="H226" s="3"/>
      <c r="I226" s="3"/>
      <c r="J226" s="3"/>
      <c r="M226" s="5"/>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row>
    <row r="227" spans="1:59" ht="21.75" customHeight="1" x14ac:dyDescent="0.2">
      <c r="A227" s="3"/>
      <c r="B227" s="3"/>
      <c r="C227" s="3"/>
      <c r="D227" s="3"/>
      <c r="E227" s="3"/>
      <c r="F227" s="3"/>
      <c r="G227" s="3"/>
      <c r="H227" s="3"/>
      <c r="I227" s="3"/>
      <c r="J227" s="3"/>
      <c r="M227" s="5"/>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row>
    <row r="228" spans="1:59" ht="21.75" customHeight="1" x14ac:dyDescent="0.2">
      <c r="A228" s="3"/>
      <c r="B228" s="3"/>
      <c r="C228" s="3"/>
      <c r="D228" s="3"/>
      <c r="E228" s="3"/>
      <c r="F228" s="3"/>
      <c r="G228" s="3"/>
      <c r="H228" s="3"/>
      <c r="I228" s="3"/>
      <c r="J228" s="3"/>
      <c r="M228" s="5"/>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row>
    <row r="229" spans="1:59" ht="21.75" customHeight="1" x14ac:dyDescent="0.2">
      <c r="A229" s="3"/>
      <c r="B229" s="3"/>
      <c r="C229" s="3"/>
      <c r="D229" s="3"/>
      <c r="E229" s="3"/>
      <c r="F229" s="3"/>
      <c r="G229" s="3"/>
      <c r="H229" s="3"/>
      <c r="I229" s="3"/>
      <c r="J229" s="3"/>
      <c r="M229" s="5"/>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row>
    <row r="230" spans="1:59" ht="21.75" customHeight="1" x14ac:dyDescent="0.2">
      <c r="A230" s="3"/>
      <c r="B230" s="3"/>
      <c r="C230" s="3"/>
      <c r="D230" s="3"/>
      <c r="E230" s="3"/>
      <c r="F230" s="3"/>
      <c r="G230" s="3"/>
      <c r="H230" s="3"/>
      <c r="I230" s="3"/>
      <c r="J230" s="3"/>
      <c r="M230" s="5"/>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row>
    <row r="231" spans="1:59" ht="21.75" customHeight="1" x14ac:dyDescent="0.2">
      <c r="A231" s="3"/>
      <c r="B231" s="3"/>
      <c r="C231" s="3"/>
      <c r="D231" s="3"/>
      <c r="E231" s="3"/>
      <c r="F231" s="3"/>
      <c r="G231" s="3"/>
      <c r="H231" s="3"/>
      <c r="I231" s="3"/>
      <c r="J231" s="3"/>
      <c r="M231" s="5"/>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row>
    <row r="232" spans="1:59" ht="21.75" customHeight="1" x14ac:dyDescent="0.2">
      <c r="A232" s="3"/>
      <c r="B232" s="3"/>
      <c r="C232" s="3"/>
      <c r="D232" s="3"/>
      <c r="E232" s="3"/>
      <c r="F232" s="3"/>
      <c r="G232" s="3"/>
      <c r="H232" s="3"/>
      <c r="I232" s="3"/>
      <c r="J232" s="3"/>
      <c r="M232" s="5"/>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row>
    <row r="233" spans="1:59" ht="21.75" customHeight="1" x14ac:dyDescent="0.2">
      <c r="A233" s="3"/>
      <c r="B233" s="3"/>
      <c r="C233" s="3"/>
      <c r="D233" s="3"/>
      <c r="E233" s="3"/>
      <c r="F233" s="3"/>
      <c r="G233" s="3"/>
      <c r="H233" s="3"/>
      <c r="I233" s="3"/>
      <c r="J233" s="3"/>
      <c r="M233" s="5"/>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row>
    <row r="234" spans="1:59" ht="21.75" customHeight="1" x14ac:dyDescent="0.2">
      <c r="A234" s="3"/>
      <c r="B234" s="3"/>
      <c r="C234" s="3"/>
      <c r="D234" s="3"/>
      <c r="E234" s="3"/>
      <c r="F234" s="3"/>
      <c r="G234" s="3"/>
      <c r="H234" s="3"/>
      <c r="I234" s="3"/>
      <c r="J234" s="3"/>
      <c r="M234" s="5"/>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row>
    <row r="235" spans="1:59" ht="21.75" customHeight="1" x14ac:dyDescent="0.2">
      <c r="A235" s="3"/>
      <c r="B235" s="3"/>
      <c r="C235" s="3"/>
      <c r="D235" s="3"/>
      <c r="E235" s="3"/>
      <c r="F235" s="3"/>
      <c r="G235" s="3"/>
      <c r="H235" s="3"/>
      <c r="I235" s="3"/>
      <c r="J235" s="3"/>
      <c r="M235" s="5"/>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row>
    <row r="236" spans="1:59" ht="21.75" customHeight="1" x14ac:dyDescent="0.2">
      <c r="A236" s="3"/>
      <c r="B236" s="3"/>
      <c r="C236" s="3"/>
      <c r="D236" s="3"/>
      <c r="E236" s="3"/>
      <c r="F236" s="3"/>
      <c r="G236" s="3"/>
      <c r="H236" s="3"/>
      <c r="I236" s="3"/>
      <c r="J236" s="3"/>
      <c r="M236" s="5"/>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row>
    <row r="237" spans="1:59" ht="21.75" customHeight="1" x14ac:dyDescent="0.2">
      <c r="A237" s="3"/>
      <c r="B237" s="3"/>
      <c r="C237" s="3"/>
      <c r="D237" s="3"/>
      <c r="E237" s="3"/>
      <c r="F237" s="3"/>
      <c r="G237" s="3"/>
      <c r="H237" s="3"/>
      <c r="I237" s="3"/>
      <c r="J237" s="3"/>
      <c r="M237" s="5"/>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row>
    <row r="238" spans="1:59" ht="21.75" customHeight="1" x14ac:dyDescent="0.2">
      <c r="A238" s="3"/>
      <c r="B238" s="3"/>
      <c r="C238" s="3"/>
      <c r="D238" s="3"/>
      <c r="E238" s="3"/>
      <c r="F238" s="3"/>
      <c r="G238" s="3"/>
      <c r="H238" s="3"/>
      <c r="I238" s="3"/>
      <c r="J238" s="3"/>
      <c r="M238" s="5"/>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row>
    <row r="239" spans="1:59" ht="21.75" customHeight="1" x14ac:dyDescent="0.2">
      <c r="A239" s="3"/>
      <c r="B239" s="3"/>
      <c r="C239" s="3"/>
      <c r="D239" s="3"/>
      <c r="E239" s="3"/>
      <c r="F239" s="3"/>
      <c r="G239" s="3"/>
      <c r="H239" s="3"/>
      <c r="I239" s="3"/>
      <c r="J239" s="3"/>
      <c r="M239" s="5"/>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row>
    <row r="240" spans="1:59" ht="21.75" customHeight="1" x14ac:dyDescent="0.2">
      <c r="A240" s="3"/>
      <c r="B240" s="3"/>
      <c r="C240" s="3"/>
      <c r="D240" s="3"/>
      <c r="E240" s="3"/>
      <c r="F240" s="3"/>
      <c r="G240" s="3"/>
      <c r="H240" s="3"/>
      <c r="I240" s="3"/>
      <c r="J240" s="3"/>
      <c r="M240" s="5"/>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row>
    <row r="241" spans="1:59" ht="21.75" customHeight="1" x14ac:dyDescent="0.2">
      <c r="A241" s="3"/>
      <c r="B241" s="3"/>
      <c r="C241" s="3"/>
      <c r="D241" s="3"/>
      <c r="E241" s="3"/>
      <c r="F241" s="3"/>
      <c r="G241" s="3"/>
      <c r="H241" s="3"/>
      <c r="I241" s="3"/>
      <c r="J241" s="3"/>
      <c r="M241" s="5"/>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row>
    <row r="242" spans="1:59" ht="21.75" customHeight="1" x14ac:dyDescent="0.2">
      <c r="A242" s="3"/>
      <c r="B242" s="3"/>
      <c r="C242" s="3"/>
      <c r="D242" s="3"/>
      <c r="E242" s="3"/>
      <c r="F242" s="3"/>
      <c r="G242" s="3"/>
      <c r="H242" s="3"/>
      <c r="I242" s="3"/>
      <c r="J242" s="3"/>
      <c r="M242" s="5"/>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row>
    <row r="243" spans="1:59" ht="21.75" customHeight="1" x14ac:dyDescent="0.2">
      <c r="A243" s="3"/>
      <c r="B243" s="3"/>
      <c r="C243" s="3"/>
      <c r="D243" s="3"/>
      <c r="E243" s="3"/>
      <c r="F243" s="3"/>
      <c r="G243" s="3"/>
      <c r="H243" s="3"/>
      <c r="I243" s="3"/>
      <c r="J243" s="3"/>
      <c r="M243" s="5"/>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row>
    <row r="244" spans="1:59" ht="21.75" customHeight="1" x14ac:dyDescent="0.2">
      <c r="A244" s="3"/>
      <c r="B244" s="3"/>
      <c r="C244" s="3"/>
      <c r="D244" s="3"/>
      <c r="E244" s="3"/>
      <c r="F244" s="3"/>
      <c r="G244" s="3"/>
      <c r="H244" s="3"/>
      <c r="I244" s="3"/>
      <c r="J244" s="3"/>
      <c r="M244" s="5"/>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row>
    <row r="245" spans="1:59" ht="21.75" customHeight="1" x14ac:dyDescent="0.2">
      <c r="A245" s="3"/>
      <c r="B245" s="3"/>
      <c r="C245" s="3"/>
      <c r="D245" s="3"/>
      <c r="E245" s="3"/>
      <c r="F245" s="3"/>
      <c r="G245" s="3"/>
      <c r="H245" s="3"/>
      <c r="I245" s="3"/>
      <c r="J245" s="3"/>
      <c r="M245" s="5"/>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row>
    <row r="246" spans="1:59" ht="21.75" customHeight="1" x14ac:dyDescent="0.2">
      <c r="A246" s="3"/>
      <c r="B246" s="3"/>
      <c r="C246" s="3"/>
      <c r="D246" s="3"/>
      <c r="E246" s="3"/>
      <c r="F246" s="3"/>
      <c r="G246" s="3"/>
      <c r="H246" s="3"/>
      <c r="I246" s="3"/>
      <c r="J246" s="3"/>
      <c r="M246" s="5"/>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row>
    <row r="247" spans="1:59" ht="21.75" customHeight="1" x14ac:dyDescent="0.2">
      <c r="A247" s="3"/>
      <c r="B247" s="3"/>
      <c r="C247" s="3"/>
      <c r="D247" s="3"/>
      <c r="E247" s="3"/>
      <c r="F247" s="3"/>
      <c r="G247" s="3"/>
      <c r="H247" s="3"/>
      <c r="I247" s="3"/>
      <c r="J247" s="3"/>
      <c r="M247" s="5"/>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row>
    <row r="248" spans="1:59" ht="21.75" customHeight="1" x14ac:dyDescent="0.2">
      <c r="A248" s="3"/>
      <c r="B248" s="3"/>
      <c r="C248" s="3"/>
      <c r="D248" s="3"/>
      <c r="E248" s="3"/>
      <c r="F248" s="3"/>
      <c r="G248" s="3"/>
      <c r="H248" s="3"/>
      <c r="I248" s="3"/>
      <c r="J248" s="3"/>
      <c r="M248" s="5"/>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row>
    <row r="249" spans="1:59" ht="21.75" customHeight="1" x14ac:dyDescent="0.2">
      <c r="A249" s="3"/>
      <c r="B249" s="3"/>
      <c r="C249" s="3"/>
      <c r="D249" s="3"/>
      <c r="E249" s="3"/>
      <c r="F249" s="3"/>
      <c r="G249" s="3"/>
      <c r="H249" s="3"/>
      <c r="I249" s="3"/>
      <c r="J249" s="3"/>
      <c r="M249" s="5"/>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row>
    <row r="250" spans="1:59" ht="21.75" customHeight="1" x14ac:dyDescent="0.2">
      <c r="A250" s="3"/>
      <c r="B250" s="3"/>
      <c r="C250" s="3"/>
      <c r="D250" s="3"/>
      <c r="E250" s="3"/>
      <c r="F250" s="3"/>
      <c r="G250" s="3"/>
      <c r="H250" s="3"/>
      <c r="I250" s="3"/>
      <c r="J250" s="3"/>
      <c r="M250" s="5"/>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row>
    <row r="251" spans="1:59" ht="21.75" customHeight="1" x14ac:dyDescent="0.2">
      <c r="A251" s="3"/>
      <c r="B251" s="3"/>
      <c r="C251" s="3"/>
      <c r="D251" s="3"/>
      <c r="E251" s="3"/>
      <c r="F251" s="3"/>
      <c r="G251" s="3"/>
      <c r="H251" s="3"/>
      <c r="I251" s="3"/>
      <c r="J251" s="3"/>
      <c r="M251" s="5"/>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row>
    <row r="252" spans="1:59" ht="21.75" customHeight="1" x14ac:dyDescent="0.2">
      <c r="A252" s="3"/>
      <c r="B252" s="3"/>
      <c r="C252" s="3"/>
      <c r="D252" s="3"/>
      <c r="E252" s="3"/>
      <c r="F252" s="3"/>
      <c r="G252" s="3"/>
      <c r="H252" s="3"/>
      <c r="I252" s="3"/>
      <c r="J252" s="3"/>
      <c r="M252" s="5"/>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row>
    <row r="253" spans="1:59" ht="21.75" customHeight="1" x14ac:dyDescent="0.2">
      <c r="A253" s="3"/>
      <c r="B253" s="3"/>
      <c r="C253" s="3"/>
      <c r="D253" s="3"/>
      <c r="E253" s="3"/>
      <c r="F253" s="3"/>
      <c r="G253" s="3"/>
      <c r="H253" s="3"/>
      <c r="I253" s="3"/>
      <c r="J253" s="3"/>
      <c r="M253" s="5"/>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row>
    <row r="254" spans="1:59" ht="21.75" customHeight="1" x14ac:dyDescent="0.2">
      <c r="A254" s="3"/>
      <c r="B254" s="3"/>
      <c r="C254" s="3"/>
      <c r="D254" s="3"/>
      <c r="E254" s="3"/>
      <c r="F254" s="3"/>
      <c r="G254" s="3"/>
      <c r="H254" s="3"/>
      <c r="I254" s="3"/>
      <c r="J254" s="3"/>
      <c r="M254" s="5"/>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row>
    <row r="255" spans="1:59" ht="21.75" customHeight="1" x14ac:dyDescent="0.2">
      <c r="A255" s="3"/>
      <c r="B255" s="3"/>
      <c r="C255" s="3"/>
      <c r="D255" s="3"/>
      <c r="E255" s="3"/>
      <c r="F255" s="3"/>
      <c r="G255" s="3"/>
      <c r="H255" s="3"/>
      <c r="I255" s="3"/>
      <c r="J255" s="3"/>
      <c r="M255" s="5"/>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row>
    <row r="256" spans="1:59" ht="21.75" customHeight="1" x14ac:dyDescent="0.2">
      <c r="A256" s="3"/>
      <c r="B256" s="3"/>
      <c r="C256" s="3"/>
      <c r="D256" s="3"/>
      <c r="E256" s="3"/>
      <c r="F256" s="3"/>
      <c r="G256" s="3"/>
      <c r="H256" s="3"/>
      <c r="I256" s="3"/>
      <c r="J256" s="3"/>
      <c r="M256" s="5"/>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row>
    <row r="257" spans="1:59" ht="21.75" customHeight="1" x14ac:dyDescent="0.2">
      <c r="A257" s="3"/>
      <c r="B257" s="3"/>
      <c r="C257" s="3"/>
      <c r="D257" s="3"/>
      <c r="E257" s="3"/>
      <c r="F257" s="3"/>
      <c r="G257" s="3"/>
      <c r="H257" s="3"/>
      <c r="I257" s="3"/>
      <c r="J257" s="3"/>
      <c r="M257" s="5"/>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row>
    <row r="258" spans="1:59" ht="21.75" customHeight="1" x14ac:dyDescent="0.2">
      <c r="A258" s="3"/>
      <c r="B258" s="3"/>
      <c r="C258" s="3"/>
      <c r="D258" s="3"/>
      <c r="E258" s="3"/>
      <c r="F258" s="3"/>
      <c r="G258" s="3"/>
      <c r="H258" s="3"/>
      <c r="I258" s="3"/>
      <c r="J258" s="3"/>
      <c r="M258" s="5"/>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row>
    <row r="259" spans="1:59" ht="21.75" customHeight="1" x14ac:dyDescent="0.2">
      <c r="A259" s="3"/>
      <c r="B259" s="3"/>
      <c r="C259" s="3"/>
      <c r="D259" s="3"/>
      <c r="E259" s="3"/>
      <c r="F259" s="3"/>
      <c r="G259" s="3"/>
      <c r="H259" s="3"/>
      <c r="I259" s="3"/>
      <c r="J259" s="3"/>
      <c r="M259" s="5"/>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row>
    <row r="260" spans="1:59" ht="21.75" customHeight="1" x14ac:dyDescent="0.2">
      <c r="A260" s="3"/>
      <c r="B260" s="3"/>
      <c r="C260" s="3"/>
      <c r="D260" s="3"/>
      <c r="E260" s="3"/>
      <c r="F260" s="3"/>
      <c r="G260" s="3"/>
      <c r="H260" s="3"/>
      <c r="I260" s="3"/>
      <c r="J260" s="3"/>
      <c r="M260" s="5"/>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row>
    <row r="261" spans="1:59" ht="21.75" customHeight="1" x14ac:dyDescent="0.2">
      <c r="A261" s="3"/>
      <c r="B261" s="3"/>
      <c r="C261" s="3"/>
      <c r="D261" s="3"/>
      <c r="E261" s="3"/>
      <c r="F261" s="3"/>
      <c r="G261" s="3"/>
      <c r="H261" s="3"/>
      <c r="I261" s="3"/>
      <c r="J261" s="3"/>
      <c r="M261" s="5"/>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row>
    <row r="262" spans="1:59" ht="21.75" customHeight="1" x14ac:dyDescent="0.2">
      <c r="A262" s="3"/>
      <c r="B262" s="3"/>
      <c r="C262" s="3"/>
      <c r="D262" s="3"/>
      <c r="E262" s="3"/>
      <c r="F262" s="3"/>
      <c r="G262" s="3"/>
      <c r="H262" s="3"/>
      <c r="I262" s="3"/>
      <c r="J262" s="3"/>
      <c r="M262" s="5"/>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row>
    <row r="263" spans="1:59" ht="21.75" customHeight="1" x14ac:dyDescent="0.2">
      <c r="A263" s="3"/>
      <c r="B263" s="3"/>
      <c r="C263" s="3"/>
      <c r="D263" s="3"/>
      <c r="E263" s="3"/>
      <c r="F263" s="3"/>
      <c r="G263" s="3"/>
      <c r="H263" s="3"/>
      <c r="I263" s="3"/>
      <c r="J263" s="3"/>
      <c r="M263" s="5"/>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row>
    <row r="264" spans="1:59" ht="21.75" customHeight="1" x14ac:dyDescent="0.2">
      <c r="A264" s="3"/>
      <c r="B264" s="3"/>
      <c r="C264" s="3"/>
      <c r="D264" s="3"/>
      <c r="E264" s="3"/>
      <c r="F264" s="3"/>
      <c r="G264" s="3"/>
      <c r="H264" s="3"/>
      <c r="I264" s="3"/>
      <c r="J264" s="3"/>
      <c r="M264" s="5"/>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row>
    <row r="265" spans="1:59" ht="21.75" customHeight="1" x14ac:dyDescent="0.2">
      <c r="A265" s="3"/>
      <c r="B265" s="3"/>
      <c r="C265" s="3"/>
      <c r="D265" s="3"/>
      <c r="E265" s="3"/>
      <c r="F265" s="3"/>
      <c r="G265" s="3"/>
      <c r="H265" s="3"/>
      <c r="I265" s="3"/>
      <c r="J265" s="3"/>
      <c r="M265" s="5"/>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row>
    <row r="266" spans="1:59" ht="21.75" customHeight="1" x14ac:dyDescent="0.2">
      <c r="A266" s="3"/>
      <c r="B266" s="3"/>
      <c r="C266" s="3"/>
      <c r="D266" s="3"/>
      <c r="E266" s="3"/>
      <c r="F266" s="3"/>
      <c r="G266" s="3"/>
      <c r="H266" s="3"/>
      <c r="I266" s="3"/>
      <c r="J266" s="3"/>
      <c r="M266" s="5"/>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row>
    <row r="267" spans="1:59" ht="21.75" customHeight="1" x14ac:dyDescent="0.2">
      <c r="A267" s="3"/>
      <c r="B267" s="3"/>
      <c r="C267" s="3"/>
      <c r="D267" s="3"/>
      <c r="E267" s="3"/>
      <c r="F267" s="3"/>
      <c r="G267" s="3"/>
      <c r="H267" s="3"/>
      <c r="I267" s="3"/>
      <c r="J267" s="3"/>
      <c r="M267" s="5"/>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row>
    <row r="268" spans="1:59" ht="21.75" customHeight="1" x14ac:dyDescent="0.2">
      <c r="A268" s="3"/>
      <c r="B268" s="3"/>
      <c r="C268" s="3"/>
      <c r="D268" s="3"/>
      <c r="E268" s="3"/>
      <c r="F268" s="3"/>
      <c r="G268" s="3"/>
      <c r="H268" s="3"/>
      <c r="I268" s="3"/>
      <c r="J268" s="3"/>
      <c r="M268" s="5"/>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row>
    <row r="269" spans="1:59" ht="21.75" customHeight="1" x14ac:dyDescent="0.2">
      <c r="A269" s="3"/>
      <c r="B269" s="3"/>
      <c r="C269" s="3"/>
      <c r="D269" s="3"/>
      <c r="E269" s="3"/>
      <c r="F269" s="3"/>
      <c r="G269" s="3"/>
      <c r="H269" s="3"/>
      <c r="I269" s="3"/>
      <c r="J269" s="3"/>
      <c r="M269" s="5"/>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row>
    <row r="270" spans="1:59" ht="21.75" customHeight="1" x14ac:dyDescent="0.2">
      <c r="A270" s="3"/>
      <c r="B270" s="3"/>
      <c r="C270" s="3"/>
      <c r="D270" s="3"/>
      <c r="E270" s="3"/>
      <c r="F270" s="3"/>
      <c r="G270" s="3"/>
      <c r="H270" s="3"/>
      <c r="I270" s="3"/>
      <c r="J270" s="3"/>
      <c r="M270" s="5"/>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row>
    <row r="271" spans="1:59" ht="21.75" customHeight="1" x14ac:dyDescent="0.2">
      <c r="A271" s="3"/>
      <c r="B271" s="3"/>
      <c r="C271" s="3"/>
      <c r="D271" s="3"/>
      <c r="E271" s="3"/>
      <c r="F271" s="3"/>
      <c r="G271" s="3"/>
      <c r="H271" s="3"/>
      <c r="I271" s="3"/>
      <c r="J271" s="3"/>
      <c r="M271" s="5"/>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row>
    <row r="272" spans="1:59" ht="21.75" customHeight="1" x14ac:dyDescent="0.2">
      <c r="A272" s="3"/>
      <c r="B272" s="3"/>
      <c r="C272" s="3"/>
      <c r="D272" s="3"/>
      <c r="E272" s="3"/>
      <c r="F272" s="3"/>
      <c r="G272" s="3"/>
      <c r="H272" s="3"/>
      <c r="I272" s="3"/>
      <c r="J272" s="3"/>
      <c r="M272" s="5"/>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row>
    <row r="273" spans="1:59" ht="21.75" customHeight="1" x14ac:dyDescent="0.2">
      <c r="A273" s="3"/>
      <c r="B273" s="3"/>
      <c r="C273" s="3"/>
      <c r="D273" s="3"/>
      <c r="E273" s="3"/>
      <c r="F273" s="3"/>
      <c r="G273" s="3"/>
      <c r="H273" s="3"/>
      <c r="I273" s="3"/>
      <c r="J273" s="3"/>
      <c r="M273" s="5"/>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row>
    <row r="274" spans="1:59" ht="21.75" customHeight="1" x14ac:dyDescent="0.2">
      <c r="A274" s="3"/>
      <c r="B274" s="3"/>
      <c r="C274" s="3"/>
      <c r="D274" s="3"/>
      <c r="E274" s="3"/>
      <c r="F274" s="3"/>
      <c r="G274" s="3"/>
      <c r="H274" s="3"/>
      <c r="I274" s="3"/>
      <c r="J274" s="3"/>
      <c r="M274" s="5"/>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row>
    <row r="275" spans="1:59" ht="21.75" customHeight="1" x14ac:dyDescent="0.2">
      <c r="A275" s="3"/>
      <c r="B275" s="3"/>
      <c r="C275" s="3"/>
      <c r="D275" s="3"/>
      <c r="E275" s="3"/>
      <c r="F275" s="3"/>
      <c r="G275" s="3"/>
      <c r="H275" s="3"/>
      <c r="I275" s="3"/>
      <c r="J275" s="3"/>
      <c r="M275" s="5"/>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row>
    <row r="276" spans="1:59" ht="21.75" customHeight="1" x14ac:dyDescent="0.2">
      <c r="A276" s="3"/>
      <c r="B276" s="3"/>
      <c r="C276" s="3"/>
      <c r="D276" s="3"/>
      <c r="E276" s="3"/>
      <c r="F276" s="3"/>
      <c r="G276" s="3"/>
      <c r="H276" s="3"/>
      <c r="I276" s="3"/>
      <c r="J276" s="3"/>
      <c r="M276" s="5"/>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row>
    <row r="277" spans="1:59" ht="21.75" customHeight="1" x14ac:dyDescent="0.2">
      <c r="A277" s="3"/>
      <c r="B277" s="3"/>
      <c r="C277" s="3"/>
      <c r="D277" s="3"/>
      <c r="E277" s="3"/>
      <c r="F277" s="3"/>
      <c r="G277" s="3"/>
      <c r="H277" s="3"/>
      <c r="I277" s="3"/>
      <c r="J277" s="3"/>
      <c r="M277" s="5"/>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row>
    <row r="278" spans="1:59" ht="21.75" customHeight="1" x14ac:dyDescent="0.2">
      <c r="A278" s="3"/>
      <c r="B278" s="3"/>
      <c r="C278" s="3"/>
      <c r="D278" s="3"/>
      <c r="E278" s="3"/>
      <c r="F278" s="3"/>
      <c r="G278" s="3"/>
      <c r="H278" s="3"/>
      <c r="I278" s="3"/>
      <c r="J278" s="3"/>
      <c r="M278" s="5"/>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row>
    <row r="279" spans="1:59" ht="21.75" customHeight="1" x14ac:dyDescent="0.2">
      <c r="A279" s="3"/>
      <c r="B279" s="3"/>
      <c r="C279" s="3"/>
      <c r="D279" s="3"/>
      <c r="E279" s="3"/>
      <c r="F279" s="3"/>
      <c r="G279" s="3"/>
      <c r="H279" s="3"/>
      <c r="I279" s="3"/>
      <c r="J279" s="3"/>
      <c r="M279" s="5"/>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row>
    <row r="280" spans="1:59" ht="21.75" customHeight="1" x14ac:dyDescent="0.2">
      <c r="A280" s="3"/>
      <c r="B280" s="3"/>
      <c r="C280" s="3"/>
      <c r="D280" s="3"/>
      <c r="E280" s="3"/>
      <c r="F280" s="3"/>
      <c r="G280" s="3"/>
      <c r="H280" s="3"/>
      <c r="I280" s="3"/>
      <c r="J280" s="3"/>
      <c r="M280" s="5"/>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row>
    <row r="281" spans="1:59" ht="21.75" customHeight="1" x14ac:dyDescent="0.2">
      <c r="A281" s="3"/>
      <c r="B281" s="3"/>
      <c r="C281" s="3"/>
      <c r="D281" s="3"/>
      <c r="E281" s="3"/>
      <c r="F281" s="3"/>
      <c r="G281" s="3"/>
      <c r="H281" s="3"/>
      <c r="I281" s="3"/>
      <c r="J281" s="3"/>
      <c r="M281" s="5"/>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row>
    <row r="282" spans="1:59" ht="21.75" customHeight="1" x14ac:dyDescent="0.2">
      <c r="A282" s="3"/>
      <c r="B282" s="3"/>
      <c r="C282" s="3"/>
      <c r="D282" s="3"/>
      <c r="E282" s="3"/>
      <c r="F282" s="3"/>
      <c r="G282" s="3"/>
      <c r="H282" s="3"/>
      <c r="I282" s="3"/>
      <c r="J282" s="3"/>
      <c r="M282" s="5"/>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row>
    <row r="283" spans="1:59" ht="21.75" customHeight="1" x14ac:dyDescent="0.2">
      <c r="A283" s="3"/>
      <c r="B283" s="3"/>
      <c r="C283" s="3"/>
      <c r="D283" s="3"/>
      <c r="E283" s="3"/>
      <c r="F283" s="3"/>
      <c r="G283" s="3"/>
      <c r="H283" s="3"/>
      <c r="I283" s="3"/>
      <c r="J283" s="3"/>
      <c r="M283" s="5"/>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row>
    <row r="284" spans="1:59" ht="21.75" customHeight="1" x14ac:dyDescent="0.2">
      <c r="A284" s="3"/>
      <c r="B284" s="3"/>
      <c r="C284" s="3"/>
      <c r="D284" s="3"/>
      <c r="E284" s="3"/>
      <c r="F284" s="3"/>
      <c r="G284" s="3"/>
      <c r="H284" s="3"/>
      <c r="I284" s="3"/>
      <c r="J284" s="3"/>
      <c r="M284" s="5"/>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row>
    <row r="285" spans="1:59" ht="21.75" customHeight="1" x14ac:dyDescent="0.2">
      <c r="A285" s="3"/>
      <c r="B285" s="3"/>
      <c r="C285" s="3"/>
      <c r="D285" s="3"/>
      <c r="E285" s="3"/>
      <c r="F285" s="3"/>
      <c r="G285" s="3"/>
      <c r="H285" s="3"/>
      <c r="I285" s="3"/>
      <c r="J285" s="3"/>
      <c r="M285" s="5"/>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row>
    <row r="286" spans="1:59" ht="21.75" customHeight="1" x14ac:dyDescent="0.2">
      <c r="A286" s="3"/>
      <c r="B286" s="3"/>
      <c r="C286" s="3"/>
      <c r="D286" s="3"/>
      <c r="E286" s="3"/>
      <c r="F286" s="3"/>
      <c r="G286" s="3"/>
      <c r="H286" s="3"/>
      <c r="I286" s="3"/>
      <c r="J286" s="3"/>
      <c r="M286" s="5"/>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row>
    <row r="287" spans="1:59" ht="21.75" customHeight="1" x14ac:dyDescent="0.2">
      <c r="A287" s="3"/>
      <c r="B287" s="3"/>
      <c r="C287" s="3"/>
      <c r="D287" s="3"/>
      <c r="E287" s="3"/>
      <c r="F287" s="3"/>
      <c r="G287" s="3"/>
      <c r="H287" s="3"/>
      <c r="I287" s="3"/>
      <c r="J287" s="3"/>
      <c r="M287" s="5"/>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row>
    <row r="288" spans="1:59" ht="21.75" customHeight="1" x14ac:dyDescent="0.2">
      <c r="A288" s="3"/>
      <c r="B288" s="3"/>
      <c r="C288" s="3"/>
      <c r="D288" s="3"/>
      <c r="E288" s="3"/>
      <c r="F288" s="3"/>
      <c r="G288" s="3"/>
      <c r="H288" s="3"/>
      <c r="I288" s="3"/>
      <c r="J288" s="3"/>
      <c r="M288" s="5"/>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row>
    <row r="289" spans="1:59" ht="21.75" customHeight="1" x14ac:dyDescent="0.2">
      <c r="A289" s="3"/>
      <c r="B289" s="3"/>
      <c r="C289" s="3"/>
      <c r="D289" s="3"/>
      <c r="E289" s="3"/>
      <c r="F289" s="3"/>
      <c r="G289" s="3"/>
      <c r="H289" s="3"/>
      <c r="I289" s="3"/>
      <c r="J289" s="3"/>
      <c r="M289" s="5"/>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row>
    <row r="290" spans="1:59" ht="21.75" customHeight="1" x14ac:dyDescent="0.2">
      <c r="A290" s="3"/>
      <c r="B290" s="3"/>
      <c r="C290" s="3"/>
      <c r="D290" s="3"/>
      <c r="E290" s="3"/>
      <c r="F290" s="3"/>
      <c r="G290" s="3"/>
      <c r="H290" s="3"/>
      <c r="I290" s="3"/>
      <c r="J290" s="3"/>
      <c r="M290" s="5"/>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row>
    <row r="291" spans="1:59" ht="21.75" customHeight="1" x14ac:dyDescent="0.2">
      <c r="A291" s="3"/>
      <c r="B291" s="3"/>
      <c r="C291" s="3"/>
      <c r="D291" s="3"/>
      <c r="E291" s="3"/>
      <c r="F291" s="3"/>
      <c r="G291" s="3"/>
      <c r="H291" s="3"/>
      <c r="I291" s="3"/>
      <c r="J291" s="3"/>
      <c r="M291" s="5"/>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row>
    <row r="292" spans="1:59" ht="21.75" customHeight="1" x14ac:dyDescent="0.2">
      <c r="A292" s="3"/>
      <c r="B292" s="3"/>
      <c r="C292" s="3"/>
      <c r="D292" s="3"/>
      <c r="E292" s="3"/>
      <c r="F292" s="3"/>
      <c r="G292" s="3"/>
      <c r="H292" s="3"/>
      <c r="I292" s="3"/>
      <c r="J292" s="3"/>
      <c r="M292" s="5"/>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row>
    <row r="293" spans="1:59" ht="21.75" customHeight="1" x14ac:dyDescent="0.2">
      <c r="A293" s="3"/>
      <c r="B293" s="3"/>
      <c r="C293" s="3"/>
      <c r="D293" s="3"/>
      <c r="E293" s="3"/>
      <c r="F293" s="3"/>
      <c r="G293" s="3"/>
      <c r="H293" s="3"/>
      <c r="I293" s="3"/>
      <c r="J293" s="3"/>
      <c r="M293" s="5"/>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row>
    <row r="294" spans="1:59" ht="21.75" customHeight="1" x14ac:dyDescent="0.2">
      <c r="A294" s="3"/>
      <c r="B294" s="3"/>
      <c r="C294" s="3"/>
      <c r="D294" s="3"/>
      <c r="E294" s="3"/>
      <c r="F294" s="3"/>
      <c r="G294" s="3"/>
      <c r="H294" s="3"/>
      <c r="I294" s="3"/>
      <c r="J294" s="3"/>
      <c r="M294" s="5"/>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row>
    <row r="295" spans="1:59" ht="21.75" customHeight="1" x14ac:dyDescent="0.2">
      <c r="A295" s="3"/>
      <c r="B295" s="3"/>
      <c r="C295" s="3"/>
      <c r="D295" s="3"/>
      <c r="E295" s="3"/>
      <c r="F295" s="3"/>
      <c r="G295" s="3"/>
      <c r="H295" s="3"/>
      <c r="I295" s="3"/>
      <c r="J295" s="3"/>
      <c r="M295" s="5"/>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row>
    <row r="296" spans="1:59" ht="21.75" customHeight="1" x14ac:dyDescent="0.2">
      <c r="A296" s="3"/>
      <c r="B296" s="3"/>
      <c r="C296" s="3"/>
      <c r="D296" s="3"/>
      <c r="E296" s="3"/>
      <c r="F296" s="3"/>
      <c r="G296" s="3"/>
      <c r="H296" s="3"/>
      <c r="I296" s="3"/>
      <c r="J296" s="3"/>
      <c r="M296" s="5"/>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row>
    <row r="297" spans="1:59" ht="21.75" customHeight="1" x14ac:dyDescent="0.2">
      <c r="A297" s="3"/>
      <c r="B297" s="3"/>
      <c r="C297" s="3"/>
      <c r="D297" s="3"/>
      <c r="E297" s="3"/>
      <c r="F297" s="3"/>
      <c r="G297" s="3"/>
      <c r="H297" s="3"/>
      <c r="I297" s="3"/>
      <c r="J297" s="3"/>
      <c r="M297" s="5"/>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row>
    <row r="298" spans="1:59" ht="21.75" customHeight="1" x14ac:dyDescent="0.2">
      <c r="A298" s="3"/>
      <c r="B298" s="3"/>
      <c r="C298" s="3"/>
      <c r="D298" s="3"/>
      <c r="E298" s="3"/>
      <c r="F298" s="3"/>
      <c r="G298" s="3"/>
      <c r="H298" s="3"/>
      <c r="I298" s="3"/>
      <c r="J298" s="3"/>
      <c r="M298" s="5"/>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row>
    <row r="299" spans="1:59" ht="21.75" customHeight="1" x14ac:dyDescent="0.2">
      <c r="A299" s="3"/>
      <c r="B299" s="3"/>
      <c r="C299" s="3"/>
      <c r="D299" s="3"/>
      <c r="E299" s="3"/>
      <c r="F299" s="3"/>
      <c r="G299" s="3"/>
      <c r="H299" s="3"/>
      <c r="I299" s="3"/>
      <c r="J299" s="3"/>
      <c r="M299" s="5"/>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row>
    <row r="300" spans="1:59" ht="21.75" customHeight="1" x14ac:dyDescent="0.2">
      <c r="A300" s="3"/>
      <c r="B300" s="3"/>
      <c r="C300" s="3"/>
      <c r="D300" s="3"/>
      <c r="E300" s="3"/>
      <c r="F300" s="3"/>
      <c r="G300" s="3"/>
      <c r="H300" s="3"/>
      <c r="I300" s="3"/>
      <c r="J300" s="3"/>
      <c r="M300" s="5"/>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row>
    <row r="301" spans="1:59" ht="21.75" customHeight="1" x14ac:dyDescent="0.2">
      <c r="A301" s="3"/>
      <c r="B301" s="3"/>
      <c r="C301" s="3"/>
      <c r="D301" s="3"/>
      <c r="E301" s="3"/>
      <c r="F301" s="3"/>
      <c r="G301" s="3"/>
      <c r="H301" s="3"/>
      <c r="I301" s="3"/>
      <c r="J301" s="3"/>
      <c r="M301" s="5"/>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row>
    <row r="302" spans="1:59" ht="21.75" customHeight="1" x14ac:dyDescent="0.2">
      <c r="A302" s="3"/>
      <c r="B302" s="3"/>
      <c r="C302" s="3"/>
      <c r="D302" s="3"/>
      <c r="E302" s="3"/>
      <c r="F302" s="3"/>
      <c r="G302" s="3"/>
      <c r="H302" s="3"/>
      <c r="I302" s="3"/>
      <c r="J302" s="3"/>
      <c r="M302" s="5"/>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row>
    <row r="303" spans="1:59" ht="21.75" customHeight="1" x14ac:dyDescent="0.2">
      <c r="A303" s="3"/>
      <c r="B303" s="3"/>
      <c r="C303" s="3"/>
      <c r="D303" s="3"/>
      <c r="E303" s="3"/>
      <c r="F303" s="3"/>
      <c r="G303" s="3"/>
      <c r="H303" s="3"/>
      <c r="I303" s="3"/>
      <c r="J303" s="3"/>
      <c r="M303" s="5"/>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row>
    <row r="304" spans="1:59" ht="21.75" customHeight="1" x14ac:dyDescent="0.2">
      <c r="A304" s="3"/>
      <c r="B304" s="3"/>
      <c r="C304" s="3"/>
      <c r="D304" s="3"/>
      <c r="E304" s="3"/>
      <c r="F304" s="3"/>
      <c r="G304" s="3"/>
      <c r="H304" s="3"/>
      <c r="I304" s="3"/>
      <c r="J304" s="3"/>
      <c r="M304" s="5"/>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row>
    <row r="305" spans="1:59" ht="21.75" customHeight="1" x14ac:dyDescent="0.2">
      <c r="A305" s="3"/>
      <c r="B305" s="3"/>
      <c r="C305" s="3"/>
      <c r="D305" s="3"/>
      <c r="E305" s="3"/>
      <c r="F305" s="3"/>
      <c r="G305" s="3"/>
      <c r="H305" s="3"/>
      <c r="I305" s="3"/>
      <c r="J305" s="3"/>
      <c r="M305" s="5"/>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row>
    <row r="306" spans="1:59" ht="21.75" customHeight="1" x14ac:dyDescent="0.2">
      <c r="A306" s="3"/>
      <c r="B306" s="3"/>
      <c r="C306" s="3"/>
      <c r="D306" s="3"/>
      <c r="E306" s="3"/>
      <c r="F306" s="3"/>
      <c r="G306" s="3"/>
      <c r="H306" s="3"/>
      <c r="I306" s="3"/>
      <c r="J306" s="3"/>
      <c r="M306" s="5"/>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row>
    <row r="307" spans="1:59" ht="21.75" customHeight="1" x14ac:dyDescent="0.2">
      <c r="A307" s="3"/>
      <c r="B307" s="3"/>
      <c r="C307" s="3"/>
      <c r="D307" s="3"/>
      <c r="E307" s="3"/>
      <c r="F307" s="3"/>
      <c r="G307" s="3"/>
      <c r="H307" s="3"/>
      <c r="I307" s="3"/>
      <c r="J307" s="3"/>
      <c r="M307" s="5"/>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row>
    <row r="308" spans="1:59" ht="21.75" customHeight="1" x14ac:dyDescent="0.2">
      <c r="A308" s="3"/>
      <c r="B308" s="3"/>
      <c r="C308" s="3"/>
      <c r="D308" s="3"/>
      <c r="E308" s="3"/>
      <c r="F308" s="3"/>
      <c r="G308" s="3"/>
      <c r="H308" s="3"/>
      <c r="I308" s="3"/>
      <c r="J308" s="3"/>
      <c r="M308" s="5"/>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3"/>
      <c r="BE308" s="3"/>
      <c r="BF308" s="3"/>
      <c r="BG308" s="3"/>
    </row>
    <row r="309" spans="1:59" ht="21.75" customHeight="1" x14ac:dyDescent="0.2">
      <c r="A309" s="3"/>
      <c r="B309" s="3"/>
      <c r="C309" s="3"/>
      <c r="D309" s="3"/>
      <c r="E309" s="3"/>
      <c r="F309" s="3"/>
      <c r="G309" s="3"/>
      <c r="H309" s="3"/>
      <c r="I309" s="3"/>
      <c r="J309" s="3"/>
      <c r="M309" s="5"/>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c r="BE309" s="3"/>
      <c r="BF309" s="3"/>
      <c r="BG309" s="3"/>
    </row>
    <row r="310" spans="1:59" ht="21.75" customHeight="1" x14ac:dyDescent="0.2">
      <c r="A310" s="3"/>
      <c r="B310" s="3"/>
      <c r="C310" s="3"/>
      <c r="D310" s="3"/>
      <c r="E310" s="3"/>
      <c r="F310" s="3"/>
      <c r="G310" s="3"/>
      <c r="H310" s="3"/>
      <c r="I310" s="3"/>
      <c r="J310" s="3"/>
      <c r="M310" s="5"/>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c r="BG310" s="3"/>
    </row>
    <row r="311" spans="1:59" ht="21.75" customHeight="1" x14ac:dyDescent="0.2">
      <c r="A311" s="3"/>
      <c r="B311" s="3"/>
      <c r="C311" s="3"/>
      <c r="D311" s="3"/>
      <c r="E311" s="3"/>
      <c r="F311" s="3"/>
      <c r="G311" s="3"/>
      <c r="H311" s="3"/>
      <c r="I311" s="3"/>
      <c r="J311" s="3"/>
      <c r="M311" s="5"/>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c r="BF311" s="3"/>
      <c r="BG311" s="3"/>
    </row>
    <row r="312" spans="1:59" ht="21.75" customHeight="1" x14ac:dyDescent="0.2">
      <c r="A312" s="3"/>
      <c r="B312" s="3"/>
      <c r="C312" s="3"/>
      <c r="D312" s="3"/>
      <c r="E312" s="3"/>
      <c r="F312" s="3"/>
      <c r="G312" s="3"/>
      <c r="H312" s="3"/>
      <c r="I312" s="3"/>
      <c r="J312" s="3"/>
      <c r="M312" s="5"/>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3"/>
      <c r="BF312" s="3"/>
      <c r="BG312" s="3"/>
    </row>
    <row r="313" spans="1:59" ht="21.75" customHeight="1" x14ac:dyDescent="0.2">
      <c r="A313" s="3"/>
      <c r="B313" s="3"/>
      <c r="C313" s="3"/>
      <c r="D313" s="3"/>
      <c r="E313" s="3"/>
      <c r="F313" s="3"/>
      <c r="G313" s="3"/>
      <c r="H313" s="3"/>
      <c r="I313" s="3"/>
      <c r="J313" s="3"/>
      <c r="M313" s="5"/>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c r="BF313" s="3"/>
      <c r="BG313" s="3"/>
    </row>
    <row r="314" spans="1:59" ht="21.75" customHeight="1" x14ac:dyDescent="0.2">
      <c r="A314" s="3"/>
      <c r="B314" s="3"/>
      <c r="C314" s="3"/>
      <c r="D314" s="3"/>
      <c r="E314" s="3"/>
      <c r="F314" s="3"/>
      <c r="G314" s="3"/>
      <c r="H314" s="3"/>
      <c r="I314" s="3"/>
      <c r="J314" s="3"/>
      <c r="M314" s="5"/>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c r="BG314" s="3"/>
    </row>
    <row r="315" spans="1:59" ht="21.75" customHeight="1" x14ac:dyDescent="0.2">
      <c r="A315" s="3"/>
      <c r="B315" s="3"/>
      <c r="C315" s="3"/>
      <c r="D315" s="3"/>
      <c r="E315" s="3"/>
      <c r="F315" s="3"/>
      <c r="G315" s="3"/>
      <c r="H315" s="3"/>
      <c r="I315" s="3"/>
      <c r="J315" s="3"/>
      <c r="M315" s="5"/>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row>
    <row r="316" spans="1:59" ht="21.75" customHeight="1" x14ac:dyDescent="0.2">
      <c r="A316" s="3"/>
      <c r="B316" s="3"/>
      <c r="C316" s="3"/>
      <c r="D316" s="3"/>
      <c r="E316" s="3"/>
      <c r="F316" s="3"/>
      <c r="G316" s="3"/>
      <c r="H316" s="3"/>
      <c r="I316" s="3"/>
      <c r="J316" s="3"/>
      <c r="M316" s="5"/>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c r="BA316" s="3"/>
      <c r="BB316" s="3"/>
      <c r="BC316" s="3"/>
      <c r="BD316" s="3"/>
      <c r="BE316" s="3"/>
      <c r="BF316" s="3"/>
      <c r="BG316" s="3"/>
    </row>
    <row r="317" spans="1:59" ht="21.75" customHeight="1" x14ac:dyDescent="0.2">
      <c r="A317" s="3"/>
      <c r="B317" s="3"/>
      <c r="C317" s="3"/>
      <c r="D317" s="3"/>
      <c r="E317" s="3"/>
      <c r="F317" s="3"/>
      <c r="G317" s="3"/>
      <c r="H317" s="3"/>
      <c r="I317" s="3"/>
      <c r="J317" s="3"/>
      <c r="M317" s="5"/>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c r="BA317" s="3"/>
      <c r="BB317" s="3"/>
      <c r="BC317" s="3"/>
      <c r="BD317" s="3"/>
      <c r="BE317" s="3"/>
      <c r="BF317" s="3"/>
      <c r="BG317" s="3"/>
    </row>
    <row r="318" spans="1:59" ht="21.75" customHeight="1" x14ac:dyDescent="0.2">
      <c r="A318" s="3"/>
      <c r="B318" s="3"/>
      <c r="C318" s="3"/>
      <c r="D318" s="3"/>
      <c r="E318" s="3"/>
      <c r="F318" s="3"/>
      <c r="G318" s="3"/>
      <c r="H318" s="3"/>
      <c r="I318" s="3"/>
      <c r="J318" s="3"/>
      <c r="M318" s="5"/>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c r="BA318" s="3"/>
      <c r="BB318" s="3"/>
      <c r="BC318" s="3"/>
      <c r="BD318" s="3"/>
      <c r="BE318" s="3"/>
      <c r="BF318" s="3"/>
      <c r="BG318" s="3"/>
    </row>
    <row r="319" spans="1:59" ht="21.75" customHeight="1" x14ac:dyDescent="0.2">
      <c r="A319" s="3"/>
      <c r="B319" s="3"/>
      <c r="C319" s="3"/>
      <c r="D319" s="3"/>
      <c r="E319" s="3"/>
      <c r="F319" s="3"/>
      <c r="G319" s="3"/>
      <c r="H319" s="3"/>
      <c r="I319" s="3"/>
      <c r="J319" s="3"/>
      <c r="M319" s="5"/>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c r="BA319" s="3"/>
      <c r="BB319" s="3"/>
      <c r="BC319" s="3"/>
      <c r="BD319" s="3"/>
      <c r="BE319" s="3"/>
      <c r="BF319" s="3"/>
      <c r="BG319" s="3"/>
    </row>
    <row r="320" spans="1:59" ht="21.75" customHeight="1" x14ac:dyDescent="0.2">
      <c r="A320" s="3"/>
      <c r="B320" s="3"/>
      <c r="C320" s="3"/>
      <c r="D320" s="3"/>
      <c r="E320" s="3"/>
      <c r="F320" s="3"/>
      <c r="G320" s="3"/>
      <c r="H320" s="3"/>
      <c r="I320" s="3"/>
      <c r="J320" s="3"/>
      <c r="M320" s="5"/>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c r="BA320" s="3"/>
      <c r="BB320" s="3"/>
      <c r="BC320" s="3"/>
      <c r="BD320" s="3"/>
      <c r="BE320" s="3"/>
      <c r="BF320" s="3"/>
      <c r="BG320" s="3"/>
    </row>
    <row r="321" spans="1:59" ht="21.75" customHeight="1" x14ac:dyDescent="0.2">
      <c r="A321" s="3"/>
      <c r="B321" s="3"/>
      <c r="C321" s="3"/>
      <c r="D321" s="3"/>
      <c r="E321" s="3"/>
      <c r="F321" s="3"/>
      <c r="G321" s="3"/>
      <c r="H321" s="3"/>
      <c r="I321" s="3"/>
      <c r="J321" s="3"/>
      <c r="M321" s="5"/>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c r="BA321" s="3"/>
      <c r="BB321" s="3"/>
      <c r="BC321" s="3"/>
      <c r="BD321" s="3"/>
      <c r="BE321" s="3"/>
      <c r="BF321" s="3"/>
      <c r="BG321" s="3"/>
    </row>
    <row r="322" spans="1:59" ht="21.75" customHeight="1" x14ac:dyDescent="0.2">
      <c r="A322" s="3"/>
      <c r="B322" s="3"/>
      <c r="C322" s="3"/>
      <c r="D322" s="3"/>
      <c r="E322" s="3"/>
      <c r="F322" s="3"/>
      <c r="G322" s="3"/>
      <c r="H322" s="3"/>
      <c r="I322" s="3"/>
      <c r="J322" s="3"/>
      <c r="M322" s="5"/>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c r="BA322" s="3"/>
      <c r="BB322" s="3"/>
      <c r="BC322" s="3"/>
      <c r="BD322" s="3"/>
      <c r="BE322" s="3"/>
      <c r="BF322" s="3"/>
      <c r="BG322" s="3"/>
    </row>
    <row r="323" spans="1:59" ht="21.75" customHeight="1" x14ac:dyDescent="0.2">
      <c r="A323" s="3"/>
      <c r="B323" s="3"/>
      <c r="C323" s="3"/>
      <c r="D323" s="3"/>
      <c r="E323" s="3"/>
      <c r="F323" s="3"/>
      <c r="G323" s="3"/>
      <c r="H323" s="3"/>
      <c r="I323" s="3"/>
      <c r="J323" s="3"/>
      <c r="M323" s="5"/>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c r="BA323" s="3"/>
      <c r="BB323" s="3"/>
      <c r="BC323" s="3"/>
      <c r="BD323" s="3"/>
      <c r="BE323" s="3"/>
      <c r="BF323" s="3"/>
      <c r="BG323" s="3"/>
    </row>
    <row r="324" spans="1:59" ht="21.75" customHeight="1" x14ac:dyDescent="0.2">
      <c r="A324" s="3"/>
      <c r="B324" s="3"/>
      <c r="C324" s="3"/>
      <c r="D324" s="3"/>
      <c r="E324" s="3"/>
      <c r="F324" s="3"/>
      <c r="G324" s="3"/>
      <c r="H324" s="3"/>
      <c r="I324" s="3"/>
      <c r="J324" s="3"/>
      <c r="M324" s="5"/>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c r="AZ324" s="3"/>
      <c r="BA324" s="3"/>
      <c r="BB324" s="3"/>
      <c r="BC324" s="3"/>
      <c r="BD324" s="3"/>
      <c r="BE324" s="3"/>
      <c r="BF324" s="3"/>
      <c r="BG324" s="3"/>
    </row>
    <row r="325" spans="1:59" ht="21.75" customHeight="1" x14ac:dyDescent="0.2">
      <c r="A325" s="3"/>
      <c r="B325" s="3"/>
      <c r="C325" s="3"/>
      <c r="D325" s="3"/>
      <c r="E325" s="3"/>
      <c r="F325" s="3"/>
      <c r="G325" s="3"/>
      <c r="H325" s="3"/>
      <c r="I325" s="3"/>
      <c r="J325" s="3"/>
      <c r="M325" s="5"/>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c r="AZ325" s="3"/>
      <c r="BA325" s="3"/>
      <c r="BB325" s="3"/>
      <c r="BC325" s="3"/>
      <c r="BD325" s="3"/>
      <c r="BE325" s="3"/>
      <c r="BF325" s="3"/>
      <c r="BG325" s="3"/>
    </row>
    <row r="326" spans="1:59" ht="21.75" customHeight="1" x14ac:dyDescent="0.2">
      <c r="A326" s="3"/>
      <c r="B326" s="3"/>
      <c r="C326" s="3"/>
      <c r="D326" s="3"/>
      <c r="E326" s="3"/>
      <c r="F326" s="3"/>
      <c r="G326" s="3"/>
      <c r="H326" s="3"/>
      <c r="I326" s="3"/>
      <c r="J326" s="3"/>
      <c r="M326" s="5"/>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c r="BA326" s="3"/>
      <c r="BB326" s="3"/>
      <c r="BC326" s="3"/>
      <c r="BD326" s="3"/>
      <c r="BE326" s="3"/>
      <c r="BF326" s="3"/>
      <c r="BG326" s="3"/>
    </row>
    <row r="327" spans="1:59" ht="21.75" customHeight="1" x14ac:dyDescent="0.2">
      <c r="A327" s="3"/>
      <c r="B327" s="3"/>
      <c r="C327" s="3"/>
      <c r="D327" s="3"/>
      <c r="E327" s="3"/>
      <c r="F327" s="3"/>
      <c r="G327" s="3"/>
      <c r="H327" s="3"/>
      <c r="I327" s="3"/>
      <c r="J327" s="3"/>
      <c r="M327" s="5"/>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c r="AZ327" s="3"/>
      <c r="BA327" s="3"/>
      <c r="BB327" s="3"/>
      <c r="BC327" s="3"/>
      <c r="BD327" s="3"/>
      <c r="BE327" s="3"/>
      <c r="BF327" s="3"/>
      <c r="BG327" s="3"/>
    </row>
    <row r="328" spans="1:59" ht="21.75" customHeight="1" x14ac:dyDescent="0.2">
      <c r="A328" s="3"/>
      <c r="B328" s="3"/>
      <c r="C328" s="3"/>
      <c r="D328" s="3"/>
      <c r="E328" s="3"/>
      <c r="F328" s="3"/>
      <c r="G328" s="3"/>
      <c r="H328" s="3"/>
      <c r="I328" s="3"/>
      <c r="J328" s="3"/>
      <c r="M328" s="5"/>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c r="AZ328" s="3"/>
      <c r="BA328" s="3"/>
      <c r="BB328" s="3"/>
      <c r="BC328" s="3"/>
      <c r="BD328" s="3"/>
      <c r="BE328" s="3"/>
      <c r="BF328" s="3"/>
      <c r="BG328" s="3"/>
    </row>
    <row r="329" spans="1:59" ht="21.75" customHeight="1" x14ac:dyDescent="0.2">
      <c r="A329" s="3"/>
      <c r="B329" s="3"/>
      <c r="C329" s="3"/>
      <c r="D329" s="3"/>
      <c r="E329" s="3"/>
      <c r="F329" s="3"/>
      <c r="G329" s="3"/>
      <c r="H329" s="3"/>
      <c r="I329" s="3"/>
      <c r="J329" s="3"/>
      <c r="M329" s="5"/>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c r="AZ329" s="3"/>
      <c r="BA329" s="3"/>
      <c r="BB329" s="3"/>
      <c r="BC329" s="3"/>
      <c r="BD329" s="3"/>
      <c r="BE329" s="3"/>
      <c r="BF329" s="3"/>
      <c r="BG329" s="3"/>
    </row>
    <row r="330" spans="1:59" ht="21.75" customHeight="1" x14ac:dyDescent="0.2">
      <c r="A330" s="3"/>
      <c r="B330" s="3"/>
      <c r="C330" s="3"/>
      <c r="D330" s="3"/>
      <c r="E330" s="3"/>
      <c r="F330" s="3"/>
      <c r="G330" s="3"/>
      <c r="H330" s="3"/>
      <c r="I330" s="3"/>
      <c r="J330" s="3"/>
      <c r="M330" s="5"/>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c r="AZ330" s="3"/>
      <c r="BA330" s="3"/>
      <c r="BB330" s="3"/>
      <c r="BC330" s="3"/>
      <c r="BD330" s="3"/>
      <c r="BE330" s="3"/>
      <c r="BF330" s="3"/>
      <c r="BG330" s="3"/>
    </row>
    <row r="331" spans="1:59" ht="21.75" customHeight="1" x14ac:dyDescent="0.2">
      <c r="A331" s="3"/>
      <c r="B331" s="3"/>
      <c r="C331" s="3"/>
      <c r="D331" s="3"/>
      <c r="E331" s="3"/>
      <c r="F331" s="3"/>
      <c r="G331" s="3"/>
      <c r="H331" s="3"/>
      <c r="I331" s="3"/>
      <c r="J331" s="3"/>
      <c r="M331" s="5"/>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c r="AZ331" s="3"/>
      <c r="BA331" s="3"/>
      <c r="BB331" s="3"/>
      <c r="BC331" s="3"/>
      <c r="BD331" s="3"/>
      <c r="BE331" s="3"/>
      <c r="BF331" s="3"/>
      <c r="BG331" s="3"/>
    </row>
    <row r="332" spans="1:59" ht="21.75" customHeight="1" x14ac:dyDescent="0.2">
      <c r="A332" s="3"/>
      <c r="B332" s="3"/>
      <c r="C332" s="3"/>
      <c r="D332" s="3"/>
      <c r="E332" s="3"/>
      <c r="F332" s="3"/>
      <c r="G332" s="3"/>
      <c r="H332" s="3"/>
      <c r="I332" s="3"/>
      <c r="J332" s="3"/>
      <c r="M332" s="5"/>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c r="AZ332" s="3"/>
      <c r="BA332" s="3"/>
      <c r="BB332" s="3"/>
      <c r="BC332" s="3"/>
      <c r="BD332" s="3"/>
      <c r="BE332" s="3"/>
      <c r="BF332" s="3"/>
      <c r="BG332" s="3"/>
    </row>
    <row r="333" spans="1:59" ht="21.75" customHeight="1" x14ac:dyDescent="0.2">
      <c r="A333" s="3"/>
      <c r="B333" s="3"/>
      <c r="C333" s="3"/>
      <c r="D333" s="3"/>
      <c r="E333" s="3"/>
      <c r="F333" s="3"/>
      <c r="G333" s="3"/>
      <c r="H333" s="3"/>
      <c r="I333" s="3"/>
      <c r="J333" s="3"/>
      <c r="M333" s="5"/>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c r="AZ333" s="3"/>
      <c r="BA333" s="3"/>
      <c r="BB333" s="3"/>
      <c r="BC333" s="3"/>
      <c r="BD333" s="3"/>
      <c r="BE333" s="3"/>
      <c r="BF333" s="3"/>
      <c r="BG333" s="3"/>
    </row>
    <row r="334" spans="1:59" ht="21.75" customHeight="1" x14ac:dyDescent="0.2">
      <c r="A334" s="3"/>
      <c r="B334" s="3"/>
      <c r="C334" s="3"/>
      <c r="D334" s="3"/>
      <c r="E334" s="3"/>
      <c r="F334" s="3"/>
      <c r="G334" s="3"/>
      <c r="H334" s="3"/>
      <c r="I334" s="3"/>
      <c r="J334" s="3"/>
      <c r="M334" s="5"/>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c r="AZ334" s="3"/>
      <c r="BA334" s="3"/>
      <c r="BB334" s="3"/>
      <c r="BC334" s="3"/>
      <c r="BD334" s="3"/>
      <c r="BE334" s="3"/>
      <c r="BF334" s="3"/>
      <c r="BG334" s="3"/>
    </row>
    <row r="335" spans="1:59" ht="21.75" customHeight="1" x14ac:dyDescent="0.2">
      <c r="A335" s="3"/>
      <c r="B335" s="3"/>
      <c r="C335" s="3"/>
      <c r="D335" s="3"/>
      <c r="E335" s="3"/>
      <c r="F335" s="3"/>
      <c r="G335" s="3"/>
      <c r="H335" s="3"/>
      <c r="I335" s="3"/>
      <c r="J335" s="3"/>
      <c r="M335" s="5"/>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c r="AZ335" s="3"/>
      <c r="BA335" s="3"/>
      <c r="BB335" s="3"/>
      <c r="BC335" s="3"/>
      <c r="BD335" s="3"/>
      <c r="BE335" s="3"/>
      <c r="BF335" s="3"/>
      <c r="BG335" s="3"/>
    </row>
    <row r="336" spans="1:59" ht="21.75" customHeight="1" x14ac:dyDescent="0.2">
      <c r="A336" s="3"/>
      <c r="B336" s="3"/>
      <c r="C336" s="3"/>
      <c r="D336" s="3"/>
      <c r="E336" s="3"/>
      <c r="F336" s="3"/>
      <c r="G336" s="3"/>
      <c r="H336" s="3"/>
      <c r="I336" s="3"/>
      <c r="J336" s="3"/>
      <c r="M336" s="5"/>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c r="AZ336" s="3"/>
      <c r="BA336" s="3"/>
      <c r="BB336" s="3"/>
      <c r="BC336" s="3"/>
      <c r="BD336" s="3"/>
      <c r="BE336" s="3"/>
      <c r="BF336" s="3"/>
      <c r="BG336" s="3"/>
    </row>
    <row r="337" spans="1:59" ht="21.75" customHeight="1" x14ac:dyDescent="0.2">
      <c r="A337" s="3"/>
      <c r="B337" s="3"/>
      <c r="C337" s="3"/>
      <c r="D337" s="3"/>
      <c r="E337" s="3"/>
      <c r="F337" s="3"/>
      <c r="G337" s="3"/>
      <c r="H337" s="3"/>
      <c r="I337" s="3"/>
      <c r="J337" s="3"/>
      <c r="M337" s="5"/>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c r="AZ337" s="3"/>
      <c r="BA337" s="3"/>
      <c r="BB337" s="3"/>
      <c r="BC337" s="3"/>
      <c r="BD337" s="3"/>
      <c r="BE337" s="3"/>
      <c r="BF337" s="3"/>
      <c r="BG337" s="3"/>
    </row>
    <row r="338" spans="1:59" ht="21.75" customHeight="1" x14ac:dyDescent="0.2">
      <c r="A338" s="3"/>
      <c r="B338" s="3"/>
      <c r="C338" s="3"/>
      <c r="D338" s="3"/>
      <c r="E338" s="3"/>
      <c r="F338" s="3"/>
      <c r="G338" s="3"/>
      <c r="H338" s="3"/>
      <c r="I338" s="3"/>
      <c r="J338" s="3"/>
      <c r="M338" s="5"/>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c r="AZ338" s="3"/>
      <c r="BA338" s="3"/>
      <c r="BB338" s="3"/>
      <c r="BC338" s="3"/>
      <c r="BD338" s="3"/>
      <c r="BE338" s="3"/>
      <c r="BF338" s="3"/>
      <c r="BG338" s="3"/>
    </row>
    <row r="339" spans="1:59" ht="21.75" customHeight="1" x14ac:dyDescent="0.2">
      <c r="A339" s="3"/>
      <c r="B339" s="3"/>
      <c r="C339" s="3"/>
      <c r="D339" s="3"/>
      <c r="E339" s="3"/>
      <c r="F339" s="3"/>
      <c r="G339" s="3"/>
      <c r="H339" s="3"/>
      <c r="I339" s="3"/>
      <c r="J339" s="3"/>
      <c r="M339" s="5"/>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c r="AZ339" s="3"/>
      <c r="BA339" s="3"/>
      <c r="BB339" s="3"/>
      <c r="BC339" s="3"/>
      <c r="BD339" s="3"/>
      <c r="BE339" s="3"/>
      <c r="BF339" s="3"/>
      <c r="BG339" s="3"/>
    </row>
    <row r="340" spans="1:59" ht="21.75" customHeight="1" x14ac:dyDescent="0.2">
      <c r="A340" s="3"/>
      <c r="B340" s="3"/>
      <c r="C340" s="3"/>
      <c r="D340" s="3"/>
      <c r="E340" s="3"/>
      <c r="F340" s="3"/>
      <c r="G340" s="3"/>
      <c r="H340" s="3"/>
      <c r="I340" s="3"/>
      <c r="J340" s="3"/>
      <c r="M340" s="5"/>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c r="AZ340" s="3"/>
      <c r="BA340" s="3"/>
      <c r="BB340" s="3"/>
      <c r="BC340" s="3"/>
      <c r="BD340" s="3"/>
      <c r="BE340" s="3"/>
      <c r="BF340" s="3"/>
      <c r="BG340" s="3"/>
    </row>
    <row r="341" spans="1:59" ht="21.75" customHeight="1" x14ac:dyDescent="0.2">
      <c r="A341" s="3"/>
      <c r="B341" s="3"/>
      <c r="C341" s="3"/>
      <c r="D341" s="3"/>
      <c r="E341" s="3"/>
      <c r="F341" s="3"/>
      <c r="G341" s="3"/>
      <c r="H341" s="3"/>
      <c r="I341" s="3"/>
      <c r="J341" s="3"/>
      <c r="M341" s="5"/>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c r="AZ341" s="3"/>
      <c r="BA341" s="3"/>
      <c r="BB341" s="3"/>
      <c r="BC341" s="3"/>
      <c r="BD341" s="3"/>
      <c r="BE341" s="3"/>
      <c r="BF341" s="3"/>
      <c r="BG341" s="3"/>
    </row>
    <row r="342" spans="1:59" ht="21.75" customHeight="1" x14ac:dyDescent="0.2">
      <c r="A342" s="3"/>
      <c r="B342" s="3"/>
      <c r="C342" s="3"/>
      <c r="D342" s="3"/>
      <c r="E342" s="3"/>
      <c r="F342" s="3"/>
      <c r="G342" s="3"/>
      <c r="H342" s="3"/>
      <c r="I342" s="3"/>
      <c r="J342" s="3"/>
      <c r="M342" s="5"/>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c r="AZ342" s="3"/>
      <c r="BA342" s="3"/>
      <c r="BB342" s="3"/>
      <c r="BC342" s="3"/>
      <c r="BD342" s="3"/>
      <c r="BE342" s="3"/>
      <c r="BF342" s="3"/>
      <c r="BG342" s="3"/>
    </row>
    <row r="343" spans="1:59" ht="21.75" customHeight="1" x14ac:dyDescent="0.2">
      <c r="A343" s="3"/>
      <c r="B343" s="3"/>
      <c r="C343" s="3"/>
      <c r="D343" s="3"/>
      <c r="E343" s="3"/>
      <c r="F343" s="3"/>
      <c r="G343" s="3"/>
      <c r="H343" s="3"/>
      <c r="I343" s="3"/>
      <c r="J343" s="3"/>
      <c r="M343" s="5"/>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c r="AZ343" s="3"/>
      <c r="BA343" s="3"/>
      <c r="BB343" s="3"/>
      <c r="BC343" s="3"/>
      <c r="BD343" s="3"/>
      <c r="BE343" s="3"/>
      <c r="BF343" s="3"/>
      <c r="BG343" s="3"/>
    </row>
    <row r="344" spans="1:59" ht="21.75" customHeight="1" x14ac:dyDescent="0.2">
      <c r="A344" s="3"/>
      <c r="B344" s="3"/>
      <c r="C344" s="3"/>
      <c r="D344" s="3"/>
      <c r="E344" s="3"/>
      <c r="F344" s="3"/>
      <c r="G344" s="3"/>
      <c r="H344" s="3"/>
      <c r="I344" s="3"/>
      <c r="J344" s="3"/>
      <c r="M344" s="5"/>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c r="AZ344" s="3"/>
      <c r="BA344" s="3"/>
      <c r="BB344" s="3"/>
      <c r="BC344" s="3"/>
      <c r="BD344" s="3"/>
      <c r="BE344" s="3"/>
      <c r="BF344" s="3"/>
      <c r="BG344" s="3"/>
    </row>
    <row r="345" spans="1:59" ht="21.75" customHeight="1" x14ac:dyDescent="0.2">
      <c r="A345" s="3"/>
      <c r="B345" s="3"/>
      <c r="C345" s="3"/>
      <c r="D345" s="3"/>
      <c r="E345" s="3"/>
      <c r="F345" s="3"/>
      <c r="G345" s="3"/>
      <c r="H345" s="3"/>
      <c r="I345" s="3"/>
      <c r="J345" s="3"/>
      <c r="M345" s="5"/>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c r="AZ345" s="3"/>
      <c r="BA345" s="3"/>
      <c r="BB345" s="3"/>
      <c r="BC345" s="3"/>
      <c r="BD345" s="3"/>
      <c r="BE345" s="3"/>
      <c r="BF345" s="3"/>
      <c r="BG345" s="3"/>
    </row>
    <row r="346" spans="1:59" ht="21.75" customHeight="1" x14ac:dyDescent="0.2">
      <c r="A346" s="3"/>
      <c r="B346" s="3"/>
      <c r="C346" s="3"/>
      <c r="D346" s="3"/>
      <c r="E346" s="3"/>
      <c r="F346" s="3"/>
      <c r="G346" s="3"/>
      <c r="H346" s="3"/>
      <c r="I346" s="3"/>
      <c r="J346" s="3"/>
      <c r="M346" s="5"/>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c r="AZ346" s="3"/>
      <c r="BA346" s="3"/>
      <c r="BB346" s="3"/>
      <c r="BC346" s="3"/>
      <c r="BD346" s="3"/>
      <c r="BE346" s="3"/>
      <c r="BF346" s="3"/>
      <c r="BG346" s="3"/>
    </row>
    <row r="347" spans="1:59" ht="21.75" customHeight="1" x14ac:dyDescent="0.2">
      <c r="A347" s="3"/>
      <c r="B347" s="3"/>
      <c r="C347" s="3"/>
      <c r="D347" s="3"/>
      <c r="E347" s="3"/>
      <c r="F347" s="3"/>
      <c r="G347" s="3"/>
      <c r="H347" s="3"/>
      <c r="I347" s="3"/>
      <c r="J347" s="3"/>
      <c r="M347" s="5"/>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c r="AZ347" s="3"/>
      <c r="BA347" s="3"/>
      <c r="BB347" s="3"/>
      <c r="BC347" s="3"/>
      <c r="BD347" s="3"/>
      <c r="BE347" s="3"/>
      <c r="BF347" s="3"/>
      <c r="BG347" s="3"/>
    </row>
    <row r="348" spans="1:59" ht="21.75" customHeight="1" x14ac:dyDescent="0.2">
      <c r="A348" s="3"/>
      <c r="B348" s="3"/>
      <c r="C348" s="3"/>
      <c r="D348" s="3"/>
      <c r="E348" s="3"/>
      <c r="F348" s="3"/>
      <c r="G348" s="3"/>
      <c r="H348" s="3"/>
      <c r="I348" s="3"/>
      <c r="J348" s="3"/>
      <c r="M348" s="5"/>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c r="AZ348" s="3"/>
      <c r="BA348" s="3"/>
      <c r="BB348" s="3"/>
      <c r="BC348" s="3"/>
      <c r="BD348" s="3"/>
      <c r="BE348" s="3"/>
      <c r="BF348" s="3"/>
      <c r="BG348" s="3"/>
    </row>
    <row r="349" spans="1:59" ht="21.75" customHeight="1" x14ac:dyDescent="0.2">
      <c r="A349" s="3"/>
      <c r="B349" s="3"/>
      <c r="C349" s="3"/>
      <c r="D349" s="3"/>
      <c r="E349" s="3"/>
      <c r="F349" s="3"/>
      <c r="G349" s="3"/>
      <c r="H349" s="3"/>
      <c r="I349" s="3"/>
      <c r="J349" s="3"/>
      <c r="M349" s="5"/>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c r="AZ349" s="3"/>
      <c r="BA349" s="3"/>
      <c r="BB349" s="3"/>
      <c r="BC349" s="3"/>
      <c r="BD349" s="3"/>
      <c r="BE349" s="3"/>
      <c r="BF349" s="3"/>
      <c r="BG349" s="3"/>
    </row>
    <row r="350" spans="1:59" ht="21.75" customHeight="1" x14ac:dyDescent="0.2">
      <c r="A350" s="3"/>
      <c r="B350" s="3"/>
      <c r="C350" s="3"/>
      <c r="D350" s="3"/>
      <c r="E350" s="3"/>
      <c r="F350" s="3"/>
      <c r="G350" s="3"/>
      <c r="H350" s="3"/>
      <c r="I350" s="3"/>
      <c r="J350" s="3"/>
      <c r="M350" s="5"/>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c r="AZ350" s="3"/>
      <c r="BA350" s="3"/>
      <c r="BB350" s="3"/>
      <c r="BC350" s="3"/>
      <c r="BD350" s="3"/>
      <c r="BE350" s="3"/>
      <c r="BF350" s="3"/>
      <c r="BG350" s="3"/>
    </row>
    <row r="351" spans="1:59" ht="21.75" customHeight="1" x14ac:dyDescent="0.2">
      <c r="A351" s="3"/>
      <c r="B351" s="3"/>
      <c r="C351" s="3"/>
      <c r="D351" s="3"/>
      <c r="E351" s="3"/>
      <c r="F351" s="3"/>
      <c r="G351" s="3"/>
      <c r="H351" s="3"/>
      <c r="I351" s="3"/>
      <c r="J351" s="3"/>
      <c r="M351" s="5"/>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c r="AZ351" s="3"/>
      <c r="BA351" s="3"/>
      <c r="BB351" s="3"/>
      <c r="BC351" s="3"/>
      <c r="BD351" s="3"/>
      <c r="BE351" s="3"/>
      <c r="BF351" s="3"/>
      <c r="BG351" s="3"/>
    </row>
    <row r="352" spans="1:59" ht="21.75" customHeight="1" x14ac:dyDescent="0.2">
      <c r="A352" s="3"/>
      <c r="B352" s="3"/>
      <c r="C352" s="3"/>
      <c r="D352" s="3"/>
      <c r="E352" s="3"/>
      <c r="F352" s="3"/>
      <c r="G352" s="3"/>
      <c r="H352" s="3"/>
      <c r="I352" s="3"/>
      <c r="J352" s="3"/>
      <c r="M352" s="5"/>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c r="AZ352" s="3"/>
      <c r="BA352" s="3"/>
      <c r="BB352" s="3"/>
      <c r="BC352" s="3"/>
      <c r="BD352" s="3"/>
      <c r="BE352" s="3"/>
      <c r="BF352" s="3"/>
      <c r="BG352" s="3"/>
    </row>
    <row r="353" spans="1:59" ht="21.75" customHeight="1" x14ac:dyDescent="0.2">
      <c r="A353" s="3"/>
      <c r="B353" s="3"/>
      <c r="C353" s="3"/>
      <c r="D353" s="3"/>
      <c r="E353" s="3"/>
      <c r="F353" s="3"/>
      <c r="G353" s="3"/>
      <c r="H353" s="3"/>
      <c r="I353" s="3"/>
      <c r="J353" s="3"/>
      <c r="M353" s="5"/>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c r="AZ353" s="3"/>
      <c r="BA353" s="3"/>
      <c r="BB353" s="3"/>
      <c r="BC353" s="3"/>
      <c r="BD353" s="3"/>
      <c r="BE353" s="3"/>
      <c r="BF353" s="3"/>
      <c r="BG353" s="3"/>
    </row>
    <row r="354" spans="1:59" ht="21.75" customHeight="1" x14ac:dyDescent="0.2">
      <c r="A354" s="3"/>
      <c r="B354" s="3"/>
      <c r="C354" s="3"/>
      <c r="D354" s="3"/>
      <c r="E354" s="3"/>
      <c r="F354" s="3"/>
      <c r="G354" s="3"/>
      <c r="H354" s="3"/>
      <c r="I354" s="3"/>
      <c r="J354" s="3"/>
      <c r="M354" s="5"/>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c r="AZ354" s="3"/>
      <c r="BA354" s="3"/>
      <c r="BB354" s="3"/>
      <c r="BC354" s="3"/>
      <c r="BD354" s="3"/>
      <c r="BE354" s="3"/>
      <c r="BF354" s="3"/>
      <c r="BG354" s="3"/>
    </row>
    <row r="355" spans="1:59" ht="21.75" customHeight="1" x14ac:dyDescent="0.2">
      <c r="A355" s="3"/>
      <c r="B355" s="3"/>
      <c r="C355" s="3"/>
      <c r="D355" s="3"/>
      <c r="E355" s="3"/>
      <c r="F355" s="3"/>
      <c r="G355" s="3"/>
      <c r="H355" s="3"/>
      <c r="I355" s="3"/>
      <c r="J355" s="3"/>
      <c r="M355" s="5"/>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c r="AZ355" s="3"/>
      <c r="BA355" s="3"/>
      <c r="BB355" s="3"/>
      <c r="BC355" s="3"/>
      <c r="BD355" s="3"/>
      <c r="BE355" s="3"/>
      <c r="BF355" s="3"/>
      <c r="BG355" s="3"/>
    </row>
    <row r="356" spans="1:59" ht="21.75" customHeight="1" x14ac:dyDescent="0.2">
      <c r="A356" s="3"/>
      <c r="B356" s="3"/>
      <c r="C356" s="3"/>
      <c r="D356" s="3"/>
      <c r="E356" s="3"/>
      <c r="F356" s="3"/>
      <c r="G356" s="3"/>
      <c r="H356" s="3"/>
      <c r="I356" s="3"/>
      <c r="J356" s="3"/>
      <c r="M356" s="5"/>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c r="AZ356" s="3"/>
      <c r="BA356" s="3"/>
      <c r="BB356" s="3"/>
      <c r="BC356" s="3"/>
      <c r="BD356" s="3"/>
      <c r="BE356" s="3"/>
      <c r="BF356" s="3"/>
      <c r="BG356" s="3"/>
    </row>
    <row r="357" spans="1:59" ht="21.75" customHeight="1" x14ac:dyDescent="0.2">
      <c r="A357" s="3"/>
      <c r="B357" s="3"/>
      <c r="C357" s="3"/>
      <c r="D357" s="3"/>
      <c r="E357" s="3"/>
      <c r="F357" s="3"/>
      <c r="G357" s="3"/>
      <c r="H357" s="3"/>
      <c r="I357" s="3"/>
      <c r="J357" s="3"/>
      <c r="M357" s="5"/>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c r="AZ357" s="3"/>
      <c r="BA357" s="3"/>
      <c r="BB357" s="3"/>
      <c r="BC357" s="3"/>
      <c r="BD357" s="3"/>
      <c r="BE357" s="3"/>
      <c r="BF357" s="3"/>
      <c r="BG357" s="3"/>
    </row>
    <row r="358" spans="1:59" ht="21.75" customHeight="1" x14ac:dyDescent="0.2">
      <c r="A358" s="3"/>
      <c r="B358" s="3"/>
      <c r="C358" s="3"/>
      <c r="D358" s="3"/>
      <c r="E358" s="3"/>
      <c r="F358" s="3"/>
      <c r="G358" s="3"/>
      <c r="H358" s="3"/>
      <c r="I358" s="3"/>
      <c r="J358" s="3"/>
      <c r="M358" s="5"/>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c r="AZ358" s="3"/>
      <c r="BA358" s="3"/>
      <c r="BB358" s="3"/>
      <c r="BC358" s="3"/>
      <c r="BD358" s="3"/>
      <c r="BE358" s="3"/>
      <c r="BF358" s="3"/>
      <c r="BG358" s="3"/>
    </row>
    <row r="359" spans="1:59" ht="21.75" customHeight="1" x14ac:dyDescent="0.2">
      <c r="A359" s="3"/>
      <c r="B359" s="3"/>
      <c r="C359" s="3"/>
      <c r="D359" s="3"/>
      <c r="E359" s="3"/>
      <c r="F359" s="3"/>
      <c r="G359" s="3"/>
      <c r="H359" s="3"/>
      <c r="I359" s="3"/>
      <c r="J359" s="3"/>
      <c r="M359" s="5"/>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c r="AZ359" s="3"/>
      <c r="BA359" s="3"/>
      <c r="BB359" s="3"/>
      <c r="BC359" s="3"/>
      <c r="BD359" s="3"/>
      <c r="BE359" s="3"/>
      <c r="BF359" s="3"/>
      <c r="BG359" s="3"/>
    </row>
    <row r="360" spans="1:59" ht="21.75" customHeight="1" x14ac:dyDescent="0.2">
      <c r="A360" s="3"/>
      <c r="B360" s="3"/>
      <c r="C360" s="3"/>
      <c r="D360" s="3"/>
      <c r="E360" s="3"/>
      <c r="F360" s="3"/>
      <c r="G360" s="3"/>
      <c r="H360" s="3"/>
      <c r="I360" s="3"/>
      <c r="J360" s="3"/>
      <c r="M360" s="5"/>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c r="AZ360" s="3"/>
      <c r="BA360" s="3"/>
      <c r="BB360" s="3"/>
      <c r="BC360" s="3"/>
      <c r="BD360" s="3"/>
      <c r="BE360" s="3"/>
      <c r="BF360" s="3"/>
      <c r="BG360" s="3"/>
    </row>
    <row r="361" spans="1:59" ht="21.75" customHeight="1" x14ac:dyDescent="0.2">
      <c r="A361" s="3"/>
      <c r="B361" s="3"/>
      <c r="C361" s="3"/>
      <c r="D361" s="3"/>
      <c r="E361" s="3"/>
      <c r="F361" s="3"/>
      <c r="G361" s="3"/>
      <c r="H361" s="3"/>
      <c r="I361" s="3"/>
      <c r="J361" s="3"/>
      <c r="M361" s="5"/>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c r="AZ361" s="3"/>
      <c r="BA361" s="3"/>
      <c r="BB361" s="3"/>
      <c r="BC361" s="3"/>
      <c r="BD361" s="3"/>
      <c r="BE361" s="3"/>
      <c r="BF361" s="3"/>
      <c r="BG361" s="3"/>
    </row>
    <row r="362" spans="1:59" ht="21.75" customHeight="1" x14ac:dyDescent="0.2">
      <c r="A362" s="3"/>
      <c r="B362" s="3"/>
      <c r="C362" s="3"/>
      <c r="D362" s="3"/>
      <c r="E362" s="3"/>
      <c r="F362" s="3"/>
      <c r="G362" s="3"/>
      <c r="H362" s="3"/>
      <c r="I362" s="3"/>
      <c r="J362" s="3"/>
      <c r="M362" s="5"/>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c r="AZ362" s="3"/>
      <c r="BA362" s="3"/>
      <c r="BB362" s="3"/>
      <c r="BC362" s="3"/>
      <c r="BD362" s="3"/>
      <c r="BE362" s="3"/>
      <c r="BF362" s="3"/>
      <c r="BG362" s="3"/>
    </row>
    <row r="363" spans="1:59" ht="21.75" customHeight="1" x14ac:dyDescent="0.2">
      <c r="A363" s="3"/>
      <c r="B363" s="3"/>
      <c r="C363" s="3"/>
      <c r="D363" s="3"/>
      <c r="E363" s="3"/>
      <c r="F363" s="3"/>
      <c r="G363" s="3"/>
      <c r="H363" s="3"/>
      <c r="I363" s="3"/>
      <c r="J363" s="3"/>
      <c r="M363" s="5"/>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c r="AZ363" s="3"/>
      <c r="BA363" s="3"/>
      <c r="BB363" s="3"/>
      <c r="BC363" s="3"/>
      <c r="BD363" s="3"/>
      <c r="BE363" s="3"/>
      <c r="BF363" s="3"/>
      <c r="BG363" s="3"/>
    </row>
    <row r="364" spans="1:59" ht="21.75" customHeight="1" x14ac:dyDescent="0.2">
      <c r="A364" s="3"/>
      <c r="B364" s="3"/>
      <c r="C364" s="3"/>
      <c r="D364" s="3"/>
      <c r="E364" s="3"/>
      <c r="F364" s="3"/>
      <c r="G364" s="3"/>
      <c r="H364" s="3"/>
      <c r="I364" s="3"/>
      <c r="J364" s="3"/>
      <c r="M364" s="5"/>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c r="AZ364" s="3"/>
      <c r="BA364" s="3"/>
      <c r="BB364" s="3"/>
      <c r="BC364" s="3"/>
      <c r="BD364" s="3"/>
      <c r="BE364" s="3"/>
      <c r="BF364" s="3"/>
      <c r="BG364" s="3"/>
    </row>
    <row r="365" spans="1:59" ht="21.75" customHeight="1" x14ac:dyDescent="0.2">
      <c r="A365" s="3"/>
      <c r="B365" s="3"/>
      <c r="C365" s="3"/>
      <c r="D365" s="3"/>
      <c r="E365" s="3"/>
      <c r="F365" s="3"/>
      <c r="G365" s="3"/>
      <c r="H365" s="3"/>
      <c r="I365" s="3"/>
      <c r="J365" s="3"/>
      <c r="M365" s="5"/>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c r="AZ365" s="3"/>
      <c r="BA365" s="3"/>
      <c r="BB365" s="3"/>
      <c r="BC365" s="3"/>
      <c r="BD365" s="3"/>
      <c r="BE365" s="3"/>
      <c r="BF365" s="3"/>
      <c r="BG365" s="3"/>
    </row>
    <row r="366" spans="1:59" ht="21.75" customHeight="1" x14ac:dyDescent="0.2">
      <c r="A366" s="3"/>
      <c r="B366" s="3"/>
      <c r="C366" s="3"/>
      <c r="D366" s="3"/>
      <c r="E366" s="3"/>
      <c r="F366" s="3"/>
      <c r="G366" s="3"/>
      <c r="H366" s="3"/>
      <c r="I366" s="3"/>
      <c r="J366" s="3"/>
      <c r="M366" s="5"/>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c r="AZ366" s="3"/>
      <c r="BA366" s="3"/>
      <c r="BB366" s="3"/>
      <c r="BC366" s="3"/>
      <c r="BD366" s="3"/>
      <c r="BE366" s="3"/>
      <c r="BF366" s="3"/>
      <c r="BG366" s="3"/>
    </row>
    <row r="367" spans="1:59" ht="21.75" customHeight="1" x14ac:dyDescent="0.2">
      <c r="A367" s="3"/>
      <c r="B367" s="3"/>
      <c r="C367" s="3"/>
      <c r="D367" s="3"/>
      <c r="E367" s="3"/>
      <c r="F367" s="3"/>
      <c r="G367" s="3"/>
      <c r="H367" s="3"/>
      <c r="I367" s="3"/>
      <c r="J367" s="3"/>
      <c r="M367" s="5"/>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c r="AZ367" s="3"/>
      <c r="BA367" s="3"/>
      <c r="BB367" s="3"/>
      <c r="BC367" s="3"/>
      <c r="BD367" s="3"/>
      <c r="BE367" s="3"/>
      <c r="BF367" s="3"/>
      <c r="BG367" s="3"/>
    </row>
    <row r="368" spans="1:59" ht="21.75" customHeight="1" x14ac:dyDescent="0.2">
      <c r="A368" s="3"/>
      <c r="B368" s="3"/>
      <c r="C368" s="3"/>
      <c r="D368" s="3"/>
      <c r="E368" s="3"/>
      <c r="F368" s="3"/>
      <c r="G368" s="3"/>
      <c r="H368" s="3"/>
      <c r="I368" s="3"/>
      <c r="J368" s="3"/>
      <c r="M368" s="5"/>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c r="AZ368" s="3"/>
      <c r="BA368" s="3"/>
      <c r="BB368" s="3"/>
      <c r="BC368" s="3"/>
      <c r="BD368" s="3"/>
      <c r="BE368" s="3"/>
      <c r="BF368" s="3"/>
      <c r="BG368" s="3"/>
    </row>
    <row r="369" spans="1:59" ht="21.75" customHeight="1" x14ac:dyDescent="0.2">
      <c r="A369" s="3"/>
      <c r="B369" s="3"/>
      <c r="C369" s="3"/>
      <c r="D369" s="3"/>
      <c r="E369" s="3"/>
      <c r="F369" s="3"/>
      <c r="G369" s="3"/>
      <c r="H369" s="3"/>
      <c r="I369" s="3"/>
      <c r="J369" s="3"/>
      <c r="M369" s="5"/>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c r="AZ369" s="3"/>
      <c r="BA369" s="3"/>
      <c r="BB369" s="3"/>
      <c r="BC369" s="3"/>
      <c r="BD369" s="3"/>
      <c r="BE369" s="3"/>
      <c r="BF369" s="3"/>
      <c r="BG369" s="3"/>
    </row>
    <row r="370" spans="1:59" ht="21.75" customHeight="1" x14ac:dyDescent="0.2">
      <c r="A370" s="3"/>
      <c r="B370" s="3"/>
      <c r="C370" s="3"/>
      <c r="D370" s="3"/>
      <c r="E370" s="3"/>
      <c r="F370" s="3"/>
      <c r="G370" s="3"/>
      <c r="H370" s="3"/>
      <c r="I370" s="3"/>
      <c r="J370" s="3"/>
      <c r="M370" s="5"/>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c r="AZ370" s="3"/>
      <c r="BA370" s="3"/>
      <c r="BB370" s="3"/>
      <c r="BC370" s="3"/>
      <c r="BD370" s="3"/>
      <c r="BE370" s="3"/>
      <c r="BF370" s="3"/>
      <c r="BG370" s="3"/>
    </row>
    <row r="371" spans="1:59" ht="21.75" customHeight="1" x14ac:dyDescent="0.2">
      <c r="A371" s="3"/>
      <c r="B371" s="3"/>
      <c r="C371" s="3"/>
      <c r="D371" s="3"/>
      <c r="E371" s="3"/>
      <c r="F371" s="3"/>
      <c r="G371" s="3"/>
      <c r="H371" s="3"/>
      <c r="I371" s="3"/>
      <c r="J371" s="3"/>
      <c r="M371" s="5"/>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c r="AZ371" s="3"/>
      <c r="BA371" s="3"/>
      <c r="BB371" s="3"/>
      <c r="BC371" s="3"/>
      <c r="BD371" s="3"/>
      <c r="BE371" s="3"/>
      <c r="BF371" s="3"/>
      <c r="BG371" s="3"/>
    </row>
    <row r="372" spans="1:59" ht="21.75" customHeight="1" x14ac:dyDescent="0.2">
      <c r="A372" s="3"/>
      <c r="B372" s="3"/>
      <c r="C372" s="3"/>
      <c r="D372" s="3"/>
      <c r="E372" s="3"/>
      <c r="F372" s="3"/>
      <c r="G372" s="3"/>
      <c r="H372" s="3"/>
      <c r="I372" s="3"/>
      <c r="J372" s="3"/>
      <c r="M372" s="5"/>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c r="AZ372" s="3"/>
      <c r="BA372" s="3"/>
      <c r="BB372" s="3"/>
      <c r="BC372" s="3"/>
      <c r="BD372" s="3"/>
      <c r="BE372" s="3"/>
      <c r="BF372" s="3"/>
      <c r="BG372" s="3"/>
    </row>
    <row r="373" spans="1:59" ht="21.75" customHeight="1" x14ac:dyDescent="0.2">
      <c r="A373" s="3"/>
      <c r="B373" s="3"/>
      <c r="C373" s="3"/>
      <c r="D373" s="3"/>
      <c r="E373" s="3"/>
      <c r="F373" s="3"/>
      <c r="G373" s="3"/>
      <c r="H373" s="3"/>
      <c r="I373" s="3"/>
      <c r="J373" s="3"/>
      <c r="M373" s="5"/>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c r="AZ373" s="3"/>
      <c r="BA373" s="3"/>
      <c r="BB373" s="3"/>
      <c r="BC373" s="3"/>
      <c r="BD373" s="3"/>
      <c r="BE373" s="3"/>
      <c r="BF373" s="3"/>
      <c r="BG373" s="3"/>
    </row>
    <row r="374" spans="1:59" ht="21.75" customHeight="1" x14ac:dyDescent="0.2">
      <c r="A374" s="3"/>
      <c r="B374" s="3"/>
      <c r="C374" s="3"/>
      <c r="D374" s="3"/>
      <c r="E374" s="3"/>
      <c r="F374" s="3"/>
      <c r="G374" s="3"/>
      <c r="H374" s="3"/>
      <c r="I374" s="3"/>
      <c r="J374" s="3"/>
      <c r="M374" s="5"/>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c r="AZ374" s="3"/>
      <c r="BA374" s="3"/>
      <c r="BB374" s="3"/>
      <c r="BC374" s="3"/>
      <c r="BD374" s="3"/>
      <c r="BE374" s="3"/>
      <c r="BF374" s="3"/>
      <c r="BG374" s="3"/>
    </row>
    <row r="375" spans="1:59" ht="21.75" customHeight="1" x14ac:dyDescent="0.2">
      <c r="A375" s="3"/>
      <c r="B375" s="3"/>
      <c r="C375" s="3"/>
      <c r="D375" s="3"/>
      <c r="E375" s="3"/>
      <c r="F375" s="3"/>
      <c r="G375" s="3"/>
      <c r="H375" s="3"/>
      <c r="I375" s="3"/>
      <c r="J375" s="3"/>
      <c r="M375" s="5"/>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c r="AZ375" s="3"/>
      <c r="BA375" s="3"/>
      <c r="BB375" s="3"/>
      <c r="BC375" s="3"/>
      <c r="BD375" s="3"/>
      <c r="BE375" s="3"/>
      <c r="BF375" s="3"/>
      <c r="BG375" s="3"/>
    </row>
    <row r="376" spans="1:59" ht="21.75" customHeight="1" x14ac:dyDescent="0.2">
      <c r="A376" s="3"/>
      <c r="B376" s="3"/>
      <c r="C376" s="3"/>
      <c r="D376" s="3"/>
      <c r="E376" s="3"/>
      <c r="F376" s="3"/>
      <c r="G376" s="3"/>
      <c r="H376" s="3"/>
      <c r="I376" s="3"/>
      <c r="J376" s="3"/>
      <c r="M376" s="5"/>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c r="AZ376" s="3"/>
      <c r="BA376" s="3"/>
      <c r="BB376" s="3"/>
      <c r="BC376" s="3"/>
      <c r="BD376" s="3"/>
      <c r="BE376" s="3"/>
      <c r="BF376" s="3"/>
      <c r="BG376" s="3"/>
    </row>
    <row r="377" spans="1:59" ht="21.75" customHeight="1" x14ac:dyDescent="0.2">
      <c r="A377" s="3"/>
      <c r="B377" s="3"/>
      <c r="C377" s="3"/>
      <c r="D377" s="3"/>
      <c r="E377" s="3"/>
      <c r="F377" s="3"/>
      <c r="G377" s="3"/>
      <c r="H377" s="3"/>
      <c r="I377" s="3"/>
      <c r="J377" s="3"/>
      <c r="M377" s="5"/>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c r="AZ377" s="3"/>
      <c r="BA377" s="3"/>
      <c r="BB377" s="3"/>
      <c r="BC377" s="3"/>
      <c r="BD377" s="3"/>
      <c r="BE377" s="3"/>
      <c r="BF377" s="3"/>
      <c r="BG377" s="3"/>
    </row>
    <row r="378" spans="1:59" ht="21.75" customHeight="1" x14ac:dyDescent="0.2">
      <c r="A378" s="3"/>
      <c r="B378" s="3"/>
      <c r="C378" s="3"/>
      <c r="D378" s="3"/>
      <c r="E378" s="3"/>
      <c r="F378" s="3"/>
      <c r="G378" s="3"/>
      <c r="H378" s="3"/>
      <c r="I378" s="3"/>
      <c r="J378" s="3"/>
      <c r="M378" s="5"/>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c r="AZ378" s="3"/>
      <c r="BA378" s="3"/>
      <c r="BB378" s="3"/>
      <c r="BC378" s="3"/>
      <c r="BD378" s="3"/>
      <c r="BE378" s="3"/>
      <c r="BF378" s="3"/>
      <c r="BG378" s="3"/>
    </row>
    <row r="379" spans="1:59" ht="21.75" customHeight="1" x14ac:dyDescent="0.2">
      <c r="A379" s="3"/>
      <c r="B379" s="3"/>
      <c r="C379" s="3"/>
      <c r="D379" s="3"/>
      <c r="E379" s="3"/>
      <c r="F379" s="3"/>
      <c r="G379" s="3"/>
      <c r="H379" s="3"/>
      <c r="I379" s="3"/>
      <c r="J379" s="3"/>
      <c r="M379" s="5"/>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c r="AZ379" s="3"/>
      <c r="BA379" s="3"/>
      <c r="BB379" s="3"/>
      <c r="BC379" s="3"/>
      <c r="BD379" s="3"/>
      <c r="BE379" s="3"/>
      <c r="BF379" s="3"/>
      <c r="BG379" s="3"/>
    </row>
    <row r="380" spans="1:59" ht="21.75" customHeight="1" x14ac:dyDescent="0.2">
      <c r="A380" s="3"/>
      <c r="B380" s="3"/>
      <c r="C380" s="3"/>
      <c r="D380" s="3"/>
      <c r="E380" s="3"/>
      <c r="F380" s="3"/>
      <c r="G380" s="3"/>
      <c r="H380" s="3"/>
      <c r="I380" s="3"/>
      <c r="J380" s="3"/>
      <c r="M380" s="5"/>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c r="AZ380" s="3"/>
      <c r="BA380" s="3"/>
      <c r="BB380" s="3"/>
      <c r="BC380" s="3"/>
      <c r="BD380" s="3"/>
      <c r="BE380" s="3"/>
      <c r="BF380" s="3"/>
      <c r="BG380" s="3"/>
    </row>
    <row r="381" spans="1:59" ht="21.75" customHeight="1" x14ac:dyDescent="0.2">
      <c r="A381" s="3"/>
      <c r="B381" s="3"/>
      <c r="C381" s="3"/>
      <c r="D381" s="3"/>
      <c r="E381" s="3"/>
      <c r="F381" s="3"/>
      <c r="G381" s="3"/>
      <c r="H381" s="3"/>
      <c r="I381" s="3"/>
      <c r="J381" s="3"/>
      <c r="M381" s="5"/>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c r="AZ381" s="3"/>
      <c r="BA381" s="3"/>
      <c r="BB381" s="3"/>
      <c r="BC381" s="3"/>
      <c r="BD381" s="3"/>
      <c r="BE381" s="3"/>
      <c r="BF381" s="3"/>
      <c r="BG381" s="3"/>
    </row>
    <row r="382" spans="1:59" ht="21.75" customHeight="1" x14ac:dyDescent="0.2">
      <c r="A382" s="3"/>
      <c r="B382" s="3"/>
      <c r="C382" s="3"/>
      <c r="D382" s="3"/>
      <c r="E382" s="3"/>
      <c r="F382" s="3"/>
      <c r="G382" s="3"/>
      <c r="H382" s="3"/>
      <c r="I382" s="3"/>
      <c r="J382" s="3"/>
      <c r="M382" s="5"/>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c r="AZ382" s="3"/>
      <c r="BA382" s="3"/>
      <c r="BB382" s="3"/>
      <c r="BC382" s="3"/>
      <c r="BD382" s="3"/>
      <c r="BE382" s="3"/>
      <c r="BF382" s="3"/>
      <c r="BG382" s="3"/>
    </row>
    <row r="383" spans="1:59" ht="21.75" customHeight="1" x14ac:dyDescent="0.2">
      <c r="A383" s="3"/>
      <c r="B383" s="3"/>
      <c r="C383" s="3"/>
      <c r="D383" s="3"/>
      <c r="E383" s="3"/>
      <c r="F383" s="3"/>
      <c r="G383" s="3"/>
      <c r="H383" s="3"/>
      <c r="I383" s="3"/>
      <c r="J383" s="3"/>
      <c r="M383" s="5"/>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c r="AZ383" s="3"/>
      <c r="BA383" s="3"/>
      <c r="BB383" s="3"/>
      <c r="BC383" s="3"/>
      <c r="BD383" s="3"/>
      <c r="BE383" s="3"/>
      <c r="BF383" s="3"/>
      <c r="BG383" s="3"/>
    </row>
    <row r="384" spans="1:59" ht="21.75" customHeight="1" x14ac:dyDescent="0.2">
      <c r="A384" s="3"/>
      <c r="B384" s="3"/>
      <c r="C384" s="3"/>
      <c r="D384" s="3"/>
      <c r="E384" s="3"/>
      <c r="F384" s="3"/>
      <c r="G384" s="3"/>
      <c r="H384" s="3"/>
      <c r="I384" s="3"/>
      <c r="J384" s="3"/>
      <c r="M384" s="5"/>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c r="AZ384" s="3"/>
      <c r="BA384" s="3"/>
      <c r="BB384" s="3"/>
      <c r="BC384" s="3"/>
      <c r="BD384" s="3"/>
      <c r="BE384" s="3"/>
      <c r="BF384" s="3"/>
      <c r="BG384" s="3"/>
    </row>
    <row r="385" spans="1:59" ht="21.75" customHeight="1" x14ac:dyDescent="0.2">
      <c r="A385" s="3"/>
      <c r="B385" s="3"/>
      <c r="C385" s="3"/>
      <c r="D385" s="3"/>
      <c r="E385" s="3"/>
      <c r="F385" s="3"/>
      <c r="G385" s="3"/>
      <c r="H385" s="3"/>
      <c r="I385" s="3"/>
      <c r="J385" s="3"/>
      <c r="M385" s="5"/>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c r="AZ385" s="3"/>
      <c r="BA385" s="3"/>
      <c r="BB385" s="3"/>
      <c r="BC385" s="3"/>
      <c r="BD385" s="3"/>
      <c r="BE385" s="3"/>
      <c r="BF385" s="3"/>
      <c r="BG385" s="3"/>
    </row>
    <row r="386" spans="1:59" ht="21.75" customHeight="1" x14ac:dyDescent="0.2">
      <c r="A386" s="3"/>
      <c r="B386" s="3"/>
      <c r="C386" s="3"/>
      <c r="D386" s="3"/>
      <c r="E386" s="3"/>
      <c r="F386" s="3"/>
      <c r="G386" s="3"/>
      <c r="H386" s="3"/>
      <c r="I386" s="3"/>
      <c r="J386" s="3"/>
      <c r="M386" s="5"/>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c r="AZ386" s="3"/>
      <c r="BA386" s="3"/>
      <c r="BB386" s="3"/>
      <c r="BC386" s="3"/>
      <c r="BD386" s="3"/>
      <c r="BE386" s="3"/>
      <c r="BF386" s="3"/>
      <c r="BG386" s="3"/>
    </row>
    <row r="387" spans="1:59" ht="21.75" customHeight="1" x14ac:dyDescent="0.2">
      <c r="A387" s="3"/>
      <c r="B387" s="3"/>
      <c r="C387" s="3"/>
      <c r="D387" s="3"/>
      <c r="E387" s="3"/>
      <c r="F387" s="3"/>
      <c r="G387" s="3"/>
      <c r="H387" s="3"/>
      <c r="I387" s="3"/>
      <c r="J387" s="3"/>
      <c r="M387" s="5"/>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c r="AZ387" s="3"/>
      <c r="BA387" s="3"/>
      <c r="BB387" s="3"/>
      <c r="BC387" s="3"/>
      <c r="BD387" s="3"/>
      <c r="BE387" s="3"/>
      <c r="BF387" s="3"/>
      <c r="BG387" s="3"/>
    </row>
    <row r="388" spans="1:59" ht="21.75" customHeight="1" x14ac:dyDescent="0.2">
      <c r="A388" s="3"/>
      <c r="B388" s="3"/>
      <c r="C388" s="3"/>
      <c r="D388" s="3"/>
      <c r="E388" s="3"/>
      <c r="F388" s="3"/>
      <c r="G388" s="3"/>
      <c r="H388" s="3"/>
      <c r="I388" s="3"/>
      <c r="J388" s="3"/>
      <c r="M388" s="5"/>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c r="AZ388" s="3"/>
      <c r="BA388" s="3"/>
      <c r="BB388" s="3"/>
      <c r="BC388" s="3"/>
      <c r="BD388" s="3"/>
      <c r="BE388" s="3"/>
      <c r="BF388" s="3"/>
      <c r="BG388" s="3"/>
    </row>
    <row r="389" spans="1:59" ht="21.75" customHeight="1" x14ac:dyDescent="0.2">
      <c r="A389" s="3"/>
      <c r="B389" s="3"/>
      <c r="C389" s="3"/>
      <c r="D389" s="3"/>
      <c r="E389" s="3"/>
      <c r="F389" s="3"/>
      <c r="G389" s="3"/>
      <c r="H389" s="3"/>
      <c r="I389" s="3"/>
      <c r="J389" s="3"/>
      <c r="M389" s="5"/>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c r="AZ389" s="3"/>
      <c r="BA389" s="3"/>
      <c r="BB389" s="3"/>
      <c r="BC389" s="3"/>
      <c r="BD389" s="3"/>
      <c r="BE389" s="3"/>
      <c r="BF389" s="3"/>
      <c r="BG389" s="3"/>
    </row>
    <row r="390" spans="1:59" ht="21.75" customHeight="1" x14ac:dyDescent="0.2">
      <c r="A390" s="3"/>
      <c r="B390" s="3"/>
      <c r="C390" s="3"/>
      <c r="D390" s="3"/>
      <c r="E390" s="3"/>
      <c r="F390" s="3"/>
      <c r="G390" s="3"/>
      <c r="H390" s="3"/>
      <c r="I390" s="3"/>
      <c r="J390" s="3"/>
      <c r="M390" s="5"/>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c r="AZ390" s="3"/>
      <c r="BA390" s="3"/>
      <c r="BB390" s="3"/>
      <c r="BC390" s="3"/>
      <c r="BD390" s="3"/>
      <c r="BE390" s="3"/>
      <c r="BF390" s="3"/>
      <c r="BG390" s="3"/>
    </row>
    <row r="391" spans="1:59" ht="21.75" customHeight="1" x14ac:dyDescent="0.2">
      <c r="A391" s="3"/>
      <c r="B391" s="3"/>
      <c r="C391" s="3"/>
      <c r="D391" s="3"/>
      <c r="E391" s="3"/>
      <c r="F391" s="3"/>
      <c r="G391" s="3"/>
      <c r="H391" s="3"/>
      <c r="I391" s="3"/>
      <c r="J391" s="3"/>
      <c r="M391" s="5"/>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c r="AZ391" s="3"/>
      <c r="BA391" s="3"/>
      <c r="BB391" s="3"/>
      <c r="BC391" s="3"/>
      <c r="BD391" s="3"/>
      <c r="BE391" s="3"/>
      <c r="BF391" s="3"/>
      <c r="BG391" s="3"/>
    </row>
    <row r="392" spans="1:59" ht="21.75" customHeight="1" x14ac:dyDescent="0.2">
      <c r="A392" s="3"/>
      <c r="B392" s="3"/>
      <c r="C392" s="3"/>
      <c r="D392" s="3"/>
      <c r="E392" s="3"/>
      <c r="F392" s="3"/>
      <c r="G392" s="3"/>
      <c r="H392" s="3"/>
      <c r="I392" s="3"/>
      <c r="J392" s="3"/>
      <c r="M392" s="5"/>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c r="AZ392" s="3"/>
      <c r="BA392" s="3"/>
      <c r="BB392" s="3"/>
      <c r="BC392" s="3"/>
      <c r="BD392" s="3"/>
      <c r="BE392" s="3"/>
      <c r="BF392" s="3"/>
      <c r="BG392" s="3"/>
    </row>
    <row r="393" spans="1:59" ht="21.75" customHeight="1" x14ac:dyDescent="0.2">
      <c r="A393" s="3"/>
      <c r="B393" s="3"/>
      <c r="C393" s="3"/>
      <c r="D393" s="3"/>
      <c r="E393" s="3"/>
      <c r="F393" s="3"/>
      <c r="G393" s="3"/>
      <c r="H393" s="3"/>
      <c r="I393" s="3"/>
      <c r="J393" s="3"/>
      <c r="M393" s="5"/>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c r="AZ393" s="3"/>
      <c r="BA393" s="3"/>
      <c r="BB393" s="3"/>
      <c r="BC393" s="3"/>
      <c r="BD393" s="3"/>
      <c r="BE393" s="3"/>
      <c r="BF393" s="3"/>
      <c r="BG393" s="3"/>
    </row>
    <row r="394" spans="1:59" ht="21.75" customHeight="1" x14ac:dyDescent="0.2">
      <c r="A394" s="3"/>
      <c r="B394" s="3"/>
      <c r="C394" s="3"/>
      <c r="D394" s="3"/>
      <c r="E394" s="3"/>
      <c r="F394" s="3"/>
      <c r="G394" s="3"/>
      <c r="H394" s="3"/>
      <c r="I394" s="3"/>
      <c r="J394" s="3"/>
      <c r="M394" s="5"/>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c r="AZ394" s="3"/>
      <c r="BA394" s="3"/>
      <c r="BB394" s="3"/>
      <c r="BC394" s="3"/>
      <c r="BD394" s="3"/>
      <c r="BE394" s="3"/>
      <c r="BF394" s="3"/>
      <c r="BG394" s="3"/>
    </row>
    <row r="395" spans="1:59" ht="21.75" customHeight="1" x14ac:dyDescent="0.2">
      <c r="A395" s="3"/>
      <c r="B395" s="3"/>
      <c r="C395" s="3"/>
      <c r="D395" s="3"/>
      <c r="E395" s="3"/>
      <c r="F395" s="3"/>
      <c r="G395" s="3"/>
      <c r="H395" s="3"/>
      <c r="I395" s="3"/>
      <c r="J395" s="3"/>
      <c r="M395" s="5"/>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c r="AZ395" s="3"/>
      <c r="BA395" s="3"/>
      <c r="BB395" s="3"/>
      <c r="BC395" s="3"/>
      <c r="BD395" s="3"/>
      <c r="BE395" s="3"/>
      <c r="BF395" s="3"/>
      <c r="BG395" s="3"/>
    </row>
    <row r="396" spans="1:59" ht="21.75" customHeight="1" x14ac:dyDescent="0.2">
      <c r="A396" s="3"/>
      <c r="B396" s="3"/>
      <c r="C396" s="3"/>
      <c r="D396" s="3"/>
      <c r="E396" s="3"/>
      <c r="F396" s="3"/>
      <c r="G396" s="3"/>
      <c r="H396" s="3"/>
      <c r="I396" s="3"/>
      <c r="J396" s="3"/>
      <c r="M396" s="5"/>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c r="AZ396" s="3"/>
      <c r="BA396" s="3"/>
      <c r="BB396" s="3"/>
      <c r="BC396" s="3"/>
      <c r="BD396" s="3"/>
      <c r="BE396" s="3"/>
      <c r="BF396" s="3"/>
      <c r="BG396" s="3"/>
    </row>
    <row r="397" spans="1:59" ht="21.75" customHeight="1" x14ac:dyDescent="0.2">
      <c r="A397" s="3"/>
      <c r="B397" s="3"/>
      <c r="C397" s="3"/>
      <c r="D397" s="3"/>
      <c r="E397" s="3"/>
      <c r="F397" s="3"/>
      <c r="G397" s="3"/>
      <c r="H397" s="3"/>
      <c r="I397" s="3"/>
      <c r="J397" s="3"/>
      <c r="M397" s="5"/>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c r="AZ397" s="3"/>
      <c r="BA397" s="3"/>
      <c r="BB397" s="3"/>
      <c r="BC397" s="3"/>
      <c r="BD397" s="3"/>
      <c r="BE397" s="3"/>
      <c r="BF397" s="3"/>
      <c r="BG397" s="3"/>
    </row>
    <row r="398" spans="1:59" ht="21.75" customHeight="1" x14ac:dyDescent="0.2">
      <c r="A398" s="3"/>
      <c r="B398" s="3"/>
      <c r="C398" s="3"/>
      <c r="D398" s="3"/>
      <c r="E398" s="3"/>
      <c r="F398" s="3"/>
      <c r="G398" s="3"/>
      <c r="H398" s="3"/>
      <c r="I398" s="3"/>
      <c r="J398" s="3"/>
      <c r="M398" s="5"/>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c r="AZ398" s="3"/>
      <c r="BA398" s="3"/>
      <c r="BB398" s="3"/>
      <c r="BC398" s="3"/>
      <c r="BD398" s="3"/>
      <c r="BE398" s="3"/>
      <c r="BF398" s="3"/>
      <c r="BG398" s="3"/>
    </row>
    <row r="399" spans="1:59" ht="21.75" customHeight="1" x14ac:dyDescent="0.2">
      <c r="A399" s="3"/>
      <c r="B399" s="3"/>
      <c r="C399" s="3"/>
      <c r="D399" s="3"/>
      <c r="E399" s="3"/>
      <c r="F399" s="3"/>
      <c r="G399" s="3"/>
      <c r="H399" s="3"/>
      <c r="I399" s="3"/>
      <c r="J399" s="3"/>
      <c r="M399" s="5"/>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c r="AZ399" s="3"/>
      <c r="BA399" s="3"/>
      <c r="BB399" s="3"/>
      <c r="BC399" s="3"/>
      <c r="BD399" s="3"/>
      <c r="BE399" s="3"/>
      <c r="BF399" s="3"/>
      <c r="BG399" s="3"/>
    </row>
    <row r="400" spans="1:59" ht="21.75" customHeight="1" x14ac:dyDescent="0.2">
      <c r="A400" s="3"/>
      <c r="B400" s="3"/>
      <c r="C400" s="3"/>
      <c r="D400" s="3"/>
      <c r="E400" s="3"/>
      <c r="F400" s="3"/>
      <c r="G400" s="3"/>
      <c r="H400" s="3"/>
      <c r="I400" s="3"/>
      <c r="J400" s="3"/>
      <c r="M400" s="5"/>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c r="AZ400" s="3"/>
      <c r="BA400" s="3"/>
      <c r="BB400" s="3"/>
      <c r="BC400" s="3"/>
      <c r="BD400" s="3"/>
      <c r="BE400" s="3"/>
      <c r="BF400" s="3"/>
      <c r="BG400" s="3"/>
    </row>
    <row r="401" spans="1:59" ht="21.75" customHeight="1" x14ac:dyDescent="0.2">
      <c r="A401" s="3"/>
      <c r="B401" s="3"/>
      <c r="C401" s="3"/>
      <c r="D401" s="3"/>
      <c r="E401" s="3"/>
      <c r="F401" s="3"/>
      <c r="G401" s="3"/>
      <c r="H401" s="3"/>
      <c r="I401" s="3"/>
      <c r="J401" s="3"/>
      <c r="M401" s="5"/>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c r="AZ401" s="3"/>
      <c r="BA401" s="3"/>
      <c r="BB401" s="3"/>
      <c r="BC401" s="3"/>
      <c r="BD401" s="3"/>
      <c r="BE401" s="3"/>
      <c r="BF401" s="3"/>
      <c r="BG401" s="3"/>
    </row>
    <row r="402" spans="1:59" ht="21.75" customHeight="1" x14ac:dyDescent="0.2">
      <c r="A402" s="3"/>
      <c r="B402" s="3"/>
      <c r="C402" s="3"/>
      <c r="D402" s="3"/>
      <c r="E402" s="3"/>
      <c r="F402" s="3"/>
      <c r="G402" s="3"/>
      <c r="H402" s="3"/>
      <c r="I402" s="3"/>
      <c r="J402" s="3"/>
      <c r="M402" s="5"/>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c r="AZ402" s="3"/>
      <c r="BA402" s="3"/>
      <c r="BB402" s="3"/>
      <c r="BC402" s="3"/>
      <c r="BD402" s="3"/>
      <c r="BE402" s="3"/>
      <c r="BF402" s="3"/>
      <c r="BG402" s="3"/>
    </row>
    <row r="403" spans="1:59" ht="21.75" customHeight="1" x14ac:dyDescent="0.2">
      <c r="A403" s="3"/>
      <c r="B403" s="3"/>
      <c r="C403" s="3"/>
      <c r="D403" s="3"/>
      <c r="E403" s="3"/>
      <c r="F403" s="3"/>
      <c r="G403" s="3"/>
      <c r="H403" s="3"/>
      <c r="I403" s="3"/>
      <c r="J403" s="3"/>
      <c r="M403" s="5"/>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c r="AZ403" s="3"/>
      <c r="BA403" s="3"/>
      <c r="BB403" s="3"/>
      <c r="BC403" s="3"/>
      <c r="BD403" s="3"/>
      <c r="BE403" s="3"/>
      <c r="BF403" s="3"/>
      <c r="BG403" s="3"/>
    </row>
    <row r="404" spans="1:59" ht="21.75" customHeight="1" x14ac:dyDescent="0.2">
      <c r="A404" s="3"/>
      <c r="B404" s="3"/>
      <c r="C404" s="3"/>
      <c r="D404" s="3"/>
      <c r="E404" s="3"/>
      <c r="F404" s="3"/>
      <c r="G404" s="3"/>
      <c r="H404" s="3"/>
      <c r="I404" s="3"/>
      <c r="J404" s="3"/>
      <c r="M404" s="5"/>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c r="AZ404" s="3"/>
      <c r="BA404" s="3"/>
      <c r="BB404" s="3"/>
      <c r="BC404" s="3"/>
      <c r="BD404" s="3"/>
      <c r="BE404" s="3"/>
      <c r="BF404" s="3"/>
      <c r="BG404" s="3"/>
    </row>
    <row r="405" spans="1:59" ht="21.75" customHeight="1" x14ac:dyDescent="0.2">
      <c r="A405" s="3"/>
      <c r="B405" s="3"/>
      <c r="C405" s="3"/>
      <c r="D405" s="3"/>
      <c r="E405" s="3"/>
      <c r="F405" s="3"/>
      <c r="G405" s="3"/>
      <c r="H405" s="3"/>
      <c r="I405" s="3"/>
      <c r="J405" s="3"/>
      <c r="M405" s="5"/>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c r="AZ405" s="3"/>
      <c r="BA405" s="3"/>
      <c r="BB405" s="3"/>
      <c r="BC405" s="3"/>
      <c r="BD405" s="3"/>
      <c r="BE405" s="3"/>
      <c r="BF405" s="3"/>
      <c r="BG405" s="3"/>
    </row>
    <row r="406" spans="1:59" ht="21.75" customHeight="1" x14ac:dyDescent="0.2">
      <c r="A406" s="3"/>
      <c r="B406" s="3"/>
      <c r="C406" s="3"/>
      <c r="D406" s="3"/>
      <c r="E406" s="3"/>
      <c r="F406" s="3"/>
      <c r="G406" s="3"/>
      <c r="H406" s="3"/>
      <c r="I406" s="3"/>
      <c r="J406" s="3"/>
      <c r="M406" s="5"/>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c r="AZ406" s="3"/>
      <c r="BA406" s="3"/>
      <c r="BB406" s="3"/>
      <c r="BC406" s="3"/>
      <c r="BD406" s="3"/>
      <c r="BE406" s="3"/>
      <c r="BF406" s="3"/>
      <c r="BG406" s="3"/>
    </row>
    <row r="407" spans="1:59" ht="21.75" customHeight="1" x14ac:dyDescent="0.2">
      <c r="A407" s="3"/>
      <c r="B407" s="3"/>
      <c r="C407" s="3"/>
      <c r="D407" s="3"/>
      <c r="E407" s="3"/>
      <c r="F407" s="3"/>
      <c r="G407" s="3"/>
      <c r="H407" s="3"/>
      <c r="I407" s="3"/>
      <c r="J407" s="3"/>
      <c r="M407" s="5"/>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c r="AZ407" s="3"/>
      <c r="BA407" s="3"/>
      <c r="BB407" s="3"/>
      <c r="BC407" s="3"/>
      <c r="BD407" s="3"/>
      <c r="BE407" s="3"/>
      <c r="BF407" s="3"/>
      <c r="BG407" s="3"/>
    </row>
    <row r="408" spans="1:59" ht="21.75" customHeight="1" x14ac:dyDescent="0.2">
      <c r="A408" s="3"/>
      <c r="B408" s="3"/>
      <c r="C408" s="3"/>
      <c r="D408" s="3"/>
      <c r="E408" s="3"/>
      <c r="F408" s="3"/>
      <c r="G408" s="3"/>
      <c r="H408" s="3"/>
      <c r="I408" s="3"/>
      <c r="J408" s="3"/>
      <c r="M408" s="5"/>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c r="AZ408" s="3"/>
      <c r="BA408" s="3"/>
      <c r="BB408" s="3"/>
      <c r="BC408" s="3"/>
      <c r="BD408" s="3"/>
      <c r="BE408" s="3"/>
      <c r="BF408" s="3"/>
      <c r="BG408" s="3"/>
    </row>
    <row r="409" spans="1:59" ht="21.75" customHeight="1" x14ac:dyDescent="0.2">
      <c r="A409" s="3"/>
      <c r="B409" s="3"/>
      <c r="C409" s="3"/>
      <c r="D409" s="3"/>
      <c r="E409" s="3"/>
      <c r="F409" s="3"/>
      <c r="G409" s="3"/>
      <c r="H409" s="3"/>
      <c r="I409" s="3"/>
      <c r="J409" s="3"/>
      <c r="M409" s="5"/>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c r="AZ409" s="3"/>
      <c r="BA409" s="3"/>
      <c r="BB409" s="3"/>
      <c r="BC409" s="3"/>
      <c r="BD409" s="3"/>
      <c r="BE409" s="3"/>
      <c r="BF409" s="3"/>
      <c r="BG409" s="3"/>
    </row>
    <row r="410" spans="1:59" ht="21.75" customHeight="1" x14ac:dyDescent="0.2">
      <c r="A410" s="3"/>
      <c r="B410" s="3"/>
      <c r="C410" s="3"/>
      <c r="D410" s="3"/>
      <c r="E410" s="3"/>
      <c r="F410" s="3"/>
      <c r="G410" s="3"/>
      <c r="H410" s="3"/>
      <c r="I410" s="3"/>
      <c r="J410" s="3"/>
      <c r="M410" s="5"/>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c r="AZ410" s="3"/>
      <c r="BA410" s="3"/>
      <c r="BB410" s="3"/>
      <c r="BC410" s="3"/>
      <c r="BD410" s="3"/>
      <c r="BE410" s="3"/>
      <c r="BF410" s="3"/>
      <c r="BG410" s="3"/>
    </row>
    <row r="411" spans="1:59" ht="21.75" customHeight="1" x14ac:dyDescent="0.2">
      <c r="A411" s="3"/>
      <c r="B411" s="3"/>
      <c r="C411" s="3"/>
      <c r="D411" s="3"/>
      <c r="E411" s="3"/>
      <c r="F411" s="3"/>
      <c r="G411" s="3"/>
      <c r="H411" s="3"/>
      <c r="I411" s="3"/>
      <c r="J411" s="3"/>
      <c r="M411" s="5"/>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c r="AZ411" s="3"/>
      <c r="BA411" s="3"/>
      <c r="BB411" s="3"/>
      <c r="BC411" s="3"/>
      <c r="BD411" s="3"/>
      <c r="BE411" s="3"/>
      <c r="BF411" s="3"/>
      <c r="BG411" s="3"/>
    </row>
    <row r="412" spans="1:59" ht="21.75" customHeight="1" x14ac:dyDescent="0.2">
      <c r="A412" s="3"/>
      <c r="B412" s="3"/>
      <c r="C412" s="3"/>
      <c r="D412" s="3"/>
      <c r="E412" s="3"/>
      <c r="F412" s="3"/>
      <c r="G412" s="3"/>
      <c r="H412" s="3"/>
      <c r="I412" s="3"/>
      <c r="J412" s="3"/>
      <c r="M412" s="5"/>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c r="AZ412" s="3"/>
      <c r="BA412" s="3"/>
      <c r="BB412" s="3"/>
      <c r="BC412" s="3"/>
      <c r="BD412" s="3"/>
      <c r="BE412" s="3"/>
      <c r="BF412" s="3"/>
      <c r="BG412" s="3"/>
    </row>
    <row r="413" spans="1:59" ht="21.75" customHeight="1" x14ac:dyDescent="0.2">
      <c r="A413" s="3"/>
      <c r="B413" s="3"/>
      <c r="C413" s="3"/>
      <c r="D413" s="3"/>
      <c r="E413" s="3"/>
      <c r="F413" s="3"/>
      <c r="G413" s="3"/>
      <c r="H413" s="3"/>
      <c r="I413" s="3"/>
      <c r="J413" s="3"/>
      <c r="M413" s="5"/>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c r="AZ413" s="3"/>
      <c r="BA413" s="3"/>
      <c r="BB413" s="3"/>
      <c r="BC413" s="3"/>
      <c r="BD413" s="3"/>
      <c r="BE413" s="3"/>
      <c r="BF413" s="3"/>
      <c r="BG413" s="3"/>
    </row>
    <row r="414" spans="1:59" ht="21.75" customHeight="1" x14ac:dyDescent="0.2">
      <c r="A414" s="3"/>
      <c r="B414" s="3"/>
      <c r="C414" s="3"/>
      <c r="D414" s="3"/>
      <c r="E414" s="3"/>
      <c r="F414" s="3"/>
      <c r="G414" s="3"/>
      <c r="H414" s="3"/>
      <c r="I414" s="3"/>
      <c r="J414" s="3"/>
      <c r="M414" s="5"/>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c r="AZ414" s="3"/>
      <c r="BA414" s="3"/>
      <c r="BB414" s="3"/>
      <c r="BC414" s="3"/>
      <c r="BD414" s="3"/>
      <c r="BE414" s="3"/>
      <c r="BF414" s="3"/>
      <c r="BG414" s="3"/>
    </row>
    <row r="415" spans="1:59" ht="21.75" customHeight="1" x14ac:dyDescent="0.2">
      <c r="A415" s="3"/>
      <c r="B415" s="3"/>
      <c r="C415" s="3"/>
      <c r="D415" s="3"/>
      <c r="E415" s="3"/>
      <c r="F415" s="3"/>
      <c r="G415" s="3"/>
      <c r="H415" s="3"/>
      <c r="I415" s="3"/>
      <c r="J415" s="3"/>
      <c r="M415" s="5"/>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c r="AZ415" s="3"/>
      <c r="BA415" s="3"/>
      <c r="BB415" s="3"/>
      <c r="BC415" s="3"/>
      <c r="BD415" s="3"/>
      <c r="BE415" s="3"/>
      <c r="BF415" s="3"/>
      <c r="BG415" s="3"/>
    </row>
    <row r="416" spans="1:59" ht="21.75" customHeight="1" x14ac:dyDescent="0.2">
      <c r="A416" s="3"/>
      <c r="B416" s="3"/>
      <c r="C416" s="3"/>
      <c r="D416" s="3"/>
      <c r="E416" s="3"/>
      <c r="F416" s="3"/>
      <c r="G416" s="3"/>
      <c r="H416" s="3"/>
      <c r="I416" s="3"/>
      <c r="J416" s="3"/>
      <c r="M416" s="5"/>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c r="AZ416" s="3"/>
      <c r="BA416" s="3"/>
      <c r="BB416" s="3"/>
      <c r="BC416" s="3"/>
      <c r="BD416" s="3"/>
      <c r="BE416" s="3"/>
      <c r="BF416" s="3"/>
      <c r="BG416" s="3"/>
    </row>
    <row r="417" spans="1:59" ht="21.75" customHeight="1" x14ac:dyDescent="0.2">
      <c r="A417" s="3"/>
      <c r="B417" s="3"/>
      <c r="C417" s="3"/>
      <c r="D417" s="3"/>
      <c r="E417" s="3"/>
      <c r="F417" s="3"/>
      <c r="G417" s="3"/>
      <c r="H417" s="3"/>
      <c r="I417" s="3"/>
      <c r="J417" s="3"/>
      <c r="M417" s="5"/>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c r="AZ417" s="3"/>
      <c r="BA417" s="3"/>
      <c r="BB417" s="3"/>
      <c r="BC417" s="3"/>
      <c r="BD417" s="3"/>
      <c r="BE417" s="3"/>
      <c r="BF417" s="3"/>
      <c r="BG417" s="3"/>
    </row>
    <row r="418" spans="1:59" ht="21.75" customHeight="1" x14ac:dyDescent="0.2">
      <c r="A418" s="3"/>
      <c r="B418" s="3"/>
      <c r="C418" s="3"/>
      <c r="D418" s="3"/>
      <c r="E418" s="3"/>
      <c r="F418" s="3"/>
      <c r="G418" s="3"/>
      <c r="H418" s="3"/>
      <c r="I418" s="3"/>
      <c r="J418" s="3"/>
      <c r="M418" s="5"/>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c r="AZ418" s="3"/>
      <c r="BA418" s="3"/>
      <c r="BB418" s="3"/>
      <c r="BC418" s="3"/>
      <c r="BD418" s="3"/>
      <c r="BE418" s="3"/>
      <c r="BF418" s="3"/>
      <c r="BG418" s="3"/>
    </row>
    <row r="419" spans="1:59" ht="21.75" customHeight="1" x14ac:dyDescent="0.2">
      <c r="A419" s="3"/>
      <c r="B419" s="3"/>
      <c r="C419" s="3"/>
      <c r="D419" s="3"/>
      <c r="E419" s="3"/>
      <c r="F419" s="3"/>
      <c r="G419" s="3"/>
      <c r="H419" s="3"/>
      <c r="I419" s="3"/>
      <c r="J419" s="3"/>
      <c r="M419" s="5"/>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c r="AZ419" s="3"/>
      <c r="BA419" s="3"/>
      <c r="BB419" s="3"/>
      <c r="BC419" s="3"/>
      <c r="BD419" s="3"/>
      <c r="BE419" s="3"/>
      <c r="BF419" s="3"/>
      <c r="BG419" s="3"/>
    </row>
    <row r="420" spans="1:59" ht="21.75" customHeight="1" x14ac:dyDescent="0.2">
      <c r="A420" s="3"/>
      <c r="B420" s="3"/>
      <c r="C420" s="3"/>
      <c r="D420" s="3"/>
      <c r="E420" s="3"/>
      <c r="F420" s="3"/>
      <c r="G420" s="3"/>
      <c r="H420" s="3"/>
      <c r="I420" s="3"/>
      <c r="J420" s="3"/>
      <c r="M420" s="5"/>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c r="AZ420" s="3"/>
      <c r="BA420" s="3"/>
      <c r="BB420" s="3"/>
      <c r="BC420" s="3"/>
      <c r="BD420" s="3"/>
      <c r="BE420" s="3"/>
      <c r="BF420" s="3"/>
      <c r="BG420" s="3"/>
    </row>
    <row r="421" spans="1:59" ht="21.75" customHeight="1" x14ac:dyDescent="0.2">
      <c r="A421" s="3"/>
      <c r="B421" s="3"/>
      <c r="C421" s="3"/>
      <c r="D421" s="3"/>
      <c r="E421" s="3"/>
      <c r="F421" s="3"/>
      <c r="G421" s="3"/>
      <c r="H421" s="3"/>
      <c r="I421" s="3"/>
      <c r="J421" s="3"/>
      <c r="M421" s="5"/>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c r="AZ421" s="3"/>
      <c r="BA421" s="3"/>
      <c r="BB421" s="3"/>
      <c r="BC421" s="3"/>
      <c r="BD421" s="3"/>
      <c r="BE421" s="3"/>
      <c r="BF421" s="3"/>
      <c r="BG421" s="3"/>
    </row>
    <row r="422" spans="1:59" ht="21.75" customHeight="1" x14ac:dyDescent="0.2">
      <c r="A422" s="3"/>
      <c r="B422" s="3"/>
      <c r="C422" s="3"/>
      <c r="D422" s="3"/>
      <c r="E422" s="3"/>
      <c r="F422" s="3"/>
      <c r="G422" s="3"/>
      <c r="H422" s="3"/>
      <c r="I422" s="3"/>
      <c r="J422" s="3"/>
      <c r="M422" s="5"/>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c r="AZ422" s="3"/>
      <c r="BA422" s="3"/>
      <c r="BB422" s="3"/>
      <c r="BC422" s="3"/>
      <c r="BD422" s="3"/>
      <c r="BE422" s="3"/>
      <c r="BF422" s="3"/>
      <c r="BG422" s="3"/>
    </row>
    <row r="423" spans="1:59" ht="21.75" customHeight="1" x14ac:dyDescent="0.2">
      <c r="A423" s="3"/>
      <c r="B423" s="3"/>
      <c r="C423" s="3"/>
      <c r="D423" s="3"/>
      <c r="E423" s="3"/>
      <c r="F423" s="3"/>
      <c r="G423" s="3"/>
      <c r="H423" s="3"/>
      <c r="I423" s="3"/>
      <c r="J423" s="3"/>
      <c r="M423" s="5"/>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c r="AZ423" s="3"/>
      <c r="BA423" s="3"/>
      <c r="BB423" s="3"/>
      <c r="BC423" s="3"/>
      <c r="BD423" s="3"/>
      <c r="BE423" s="3"/>
      <c r="BF423" s="3"/>
      <c r="BG423" s="3"/>
    </row>
    <row r="424" spans="1:59" ht="21.75" customHeight="1" x14ac:dyDescent="0.2">
      <c r="A424" s="3"/>
      <c r="B424" s="3"/>
      <c r="C424" s="3"/>
      <c r="D424" s="3"/>
      <c r="E424" s="3"/>
      <c r="F424" s="3"/>
      <c r="G424" s="3"/>
      <c r="H424" s="3"/>
      <c r="I424" s="3"/>
      <c r="J424" s="3"/>
      <c r="M424" s="5"/>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c r="AZ424" s="3"/>
      <c r="BA424" s="3"/>
      <c r="BB424" s="3"/>
      <c r="BC424" s="3"/>
      <c r="BD424" s="3"/>
      <c r="BE424" s="3"/>
      <c r="BF424" s="3"/>
      <c r="BG424" s="3"/>
    </row>
    <row r="425" spans="1:59" ht="21.75" customHeight="1" x14ac:dyDescent="0.2">
      <c r="A425" s="3"/>
      <c r="B425" s="3"/>
      <c r="C425" s="3"/>
      <c r="D425" s="3"/>
      <c r="E425" s="3"/>
      <c r="F425" s="3"/>
      <c r="G425" s="3"/>
      <c r="H425" s="3"/>
      <c r="I425" s="3"/>
      <c r="J425" s="3"/>
      <c r="M425" s="5"/>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c r="AZ425" s="3"/>
      <c r="BA425" s="3"/>
      <c r="BB425" s="3"/>
      <c r="BC425" s="3"/>
      <c r="BD425" s="3"/>
      <c r="BE425" s="3"/>
      <c r="BF425" s="3"/>
      <c r="BG425" s="3"/>
    </row>
    <row r="426" spans="1:59" ht="21.75" customHeight="1" x14ac:dyDescent="0.2">
      <c r="A426" s="3"/>
      <c r="B426" s="3"/>
      <c r="C426" s="3"/>
      <c r="D426" s="3"/>
      <c r="E426" s="3"/>
      <c r="F426" s="3"/>
      <c r="G426" s="3"/>
      <c r="H426" s="3"/>
      <c r="I426" s="3"/>
      <c r="J426" s="3"/>
      <c r="M426" s="5"/>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c r="AZ426" s="3"/>
      <c r="BA426" s="3"/>
      <c r="BB426" s="3"/>
      <c r="BC426" s="3"/>
      <c r="BD426" s="3"/>
      <c r="BE426" s="3"/>
      <c r="BF426" s="3"/>
      <c r="BG426" s="3"/>
    </row>
    <row r="427" spans="1:59" ht="21.75" customHeight="1" x14ac:dyDescent="0.2">
      <c r="A427" s="3"/>
      <c r="B427" s="3"/>
      <c r="C427" s="3"/>
      <c r="D427" s="3"/>
      <c r="E427" s="3"/>
      <c r="F427" s="3"/>
      <c r="G427" s="3"/>
      <c r="H427" s="3"/>
      <c r="I427" s="3"/>
      <c r="J427" s="3"/>
      <c r="M427" s="5"/>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c r="AZ427" s="3"/>
      <c r="BA427" s="3"/>
      <c r="BB427" s="3"/>
      <c r="BC427" s="3"/>
      <c r="BD427" s="3"/>
      <c r="BE427" s="3"/>
      <c r="BF427" s="3"/>
      <c r="BG427" s="3"/>
    </row>
    <row r="428" spans="1:59" ht="21.75" customHeight="1" x14ac:dyDescent="0.2">
      <c r="A428" s="3"/>
      <c r="B428" s="3"/>
      <c r="C428" s="3"/>
      <c r="D428" s="3"/>
      <c r="E428" s="3"/>
      <c r="F428" s="3"/>
      <c r="G428" s="3"/>
      <c r="H428" s="3"/>
      <c r="I428" s="3"/>
      <c r="J428" s="3"/>
      <c r="M428" s="5"/>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c r="AZ428" s="3"/>
      <c r="BA428" s="3"/>
      <c r="BB428" s="3"/>
      <c r="BC428" s="3"/>
      <c r="BD428" s="3"/>
      <c r="BE428" s="3"/>
      <c r="BF428" s="3"/>
      <c r="BG428" s="3"/>
    </row>
    <row r="429" spans="1:59" ht="21.75" customHeight="1" x14ac:dyDescent="0.2">
      <c r="A429" s="3"/>
      <c r="B429" s="3"/>
      <c r="C429" s="3"/>
      <c r="D429" s="3"/>
      <c r="E429" s="3"/>
      <c r="F429" s="3"/>
      <c r="G429" s="3"/>
      <c r="H429" s="3"/>
      <c r="I429" s="3"/>
      <c r="J429" s="3"/>
      <c r="M429" s="5"/>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c r="AZ429" s="3"/>
      <c r="BA429" s="3"/>
      <c r="BB429" s="3"/>
      <c r="BC429" s="3"/>
      <c r="BD429" s="3"/>
      <c r="BE429" s="3"/>
      <c r="BF429" s="3"/>
      <c r="BG429" s="3"/>
    </row>
    <row r="430" spans="1:59" ht="21.75" customHeight="1" x14ac:dyDescent="0.2">
      <c r="A430" s="3"/>
      <c r="B430" s="3"/>
      <c r="C430" s="3"/>
      <c r="D430" s="3"/>
      <c r="E430" s="3"/>
      <c r="F430" s="3"/>
      <c r="G430" s="3"/>
      <c r="H430" s="3"/>
      <c r="I430" s="3"/>
      <c r="J430" s="3"/>
      <c r="M430" s="5"/>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c r="AZ430" s="3"/>
      <c r="BA430" s="3"/>
      <c r="BB430" s="3"/>
      <c r="BC430" s="3"/>
      <c r="BD430" s="3"/>
      <c r="BE430" s="3"/>
      <c r="BF430" s="3"/>
      <c r="BG430" s="3"/>
    </row>
    <row r="431" spans="1:59" ht="21.75" customHeight="1" x14ac:dyDescent="0.2">
      <c r="A431" s="3"/>
      <c r="B431" s="3"/>
      <c r="C431" s="3"/>
      <c r="D431" s="3"/>
      <c r="E431" s="3"/>
      <c r="F431" s="3"/>
      <c r="G431" s="3"/>
      <c r="H431" s="3"/>
      <c r="I431" s="3"/>
      <c r="J431" s="3"/>
      <c r="M431" s="5"/>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c r="AZ431" s="3"/>
      <c r="BA431" s="3"/>
      <c r="BB431" s="3"/>
      <c r="BC431" s="3"/>
      <c r="BD431" s="3"/>
      <c r="BE431" s="3"/>
      <c r="BF431" s="3"/>
      <c r="BG431" s="3"/>
    </row>
    <row r="432" spans="1:59" ht="21.75" customHeight="1" x14ac:dyDescent="0.2">
      <c r="A432" s="3"/>
      <c r="B432" s="3"/>
      <c r="C432" s="3"/>
      <c r="D432" s="3"/>
      <c r="E432" s="3"/>
      <c r="F432" s="3"/>
      <c r="G432" s="3"/>
      <c r="H432" s="3"/>
      <c r="I432" s="3"/>
      <c r="J432" s="3"/>
      <c r="M432" s="5"/>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c r="AZ432" s="3"/>
      <c r="BA432" s="3"/>
      <c r="BB432" s="3"/>
      <c r="BC432" s="3"/>
      <c r="BD432" s="3"/>
      <c r="BE432" s="3"/>
      <c r="BF432" s="3"/>
      <c r="BG432" s="3"/>
    </row>
    <row r="433" spans="1:59" ht="21.75" customHeight="1" x14ac:dyDescent="0.2">
      <c r="A433" s="3"/>
      <c r="B433" s="3"/>
      <c r="C433" s="3"/>
      <c r="D433" s="3"/>
      <c r="E433" s="3"/>
      <c r="F433" s="3"/>
      <c r="G433" s="3"/>
      <c r="H433" s="3"/>
      <c r="I433" s="3"/>
      <c r="J433" s="3"/>
      <c r="M433" s="5"/>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c r="AZ433" s="3"/>
      <c r="BA433" s="3"/>
      <c r="BB433" s="3"/>
      <c r="BC433" s="3"/>
      <c r="BD433" s="3"/>
      <c r="BE433" s="3"/>
      <c r="BF433" s="3"/>
      <c r="BG433" s="3"/>
    </row>
    <row r="434" spans="1:59" ht="21.75" customHeight="1" x14ac:dyDescent="0.2">
      <c r="A434" s="3"/>
      <c r="B434" s="3"/>
      <c r="C434" s="3"/>
      <c r="D434" s="3"/>
      <c r="E434" s="3"/>
      <c r="F434" s="3"/>
      <c r="G434" s="3"/>
      <c r="H434" s="3"/>
      <c r="I434" s="3"/>
      <c r="J434" s="3"/>
      <c r="M434" s="5"/>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c r="AZ434" s="3"/>
      <c r="BA434" s="3"/>
      <c r="BB434" s="3"/>
      <c r="BC434" s="3"/>
      <c r="BD434" s="3"/>
      <c r="BE434" s="3"/>
      <c r="BF434" s="3"/>
      <c r="BG434" s="3"/>
    </row>
    <row r="435" spans="1:59" ht="21.75" customHeight="1" x14ac:dyDescent="0.2">
      <c r="A435" s="3"/>
      <c r="B435" s="3"/>
      <c r="C435" s="3"/>
      <c r="D435" s="3"/>
      <c r="E435" s="3"/>
      <c r="F435" s="3"/>
      <c r="G435" s="3"/>
      <c r="H435" s="3"/>
      <c r="I435" s="3"/>
      <c r="J435" s="3"/>
      <c r="M435" s="5"/>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c r="AZ435" s="3"/>
      <c r="BA435" s="3"/>
      <c r="BB435" s="3"/>
      <c r="BC435" s="3"/>
      <c r="BD435" s="3"/>
      <c r="BE435" s="3"/>
      <c r="BF435" s="3"/>
      <c r="BG435" s="3"/>
    </row>
    <row r="436" spans="1:59" ht="21.75" customHeight="1" x14ac:dyDescent="0.2">
      <c r="A436" s="3"/>
      <c r="B436" s="3"/>
      <c r="C436" s="3"/>
      <c r="D436" s="3"/>
      <c r="E436" s="3"/>
      <c r="F436" s="3"/>
      <c r="G436" s="3"/>
      <c r="H436" s="3"/>
      <c r="I436" s="3"/>
      <c r="J436" s="3"/>
      <c r="M436" s="5"/>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c r="AZ436" s="3"/>
      <c r="BA436" s="3"/>
      <c r="BB436" s="3"/>
      <c r="BC436" s="3"/>
      <c r="BD436" s="3"/>
      <c r="BE436" s="3"/>
      <c r="BF436" s="3"/>
      <c r="BG436" s="3"/>
    </row>
    <row r="437" spans="1:59" ht="21.75" customHeight="1" x14ac:dyDescent="0.2">
      <c r="A437" s="3"/>
      <c r="B437" s="3"/>
      <c r="C437" s="3"/>
      <c r="D437" s="3"/>
      <c r="E437" s="3"/>
      <c r="F437" s="3"/>
      <c r="G437" s="3"/>
      <c r="H437" s="3"/>
      <c r="I437" s="3"/>
      <c r="J437" s="3"/>
      <c r="M437" s="5"/>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c r="AX437" s="3"/>
      <c r="AY437" s="3"/>
      <c r="AZ437" s="3"/>
      <c r="BA437" s="3"/>
      <c r="BB437" s="3"/>
      <c r="BC437" s="3"/>
      <c r="BD437" s="3"/>
      <c r="BE437" s="3"/>
      <c r="BF437" s="3"/>
      <c r="BG437" s="3"/>
    </row>
    <row r="438" spans="1:59" ht="21.75" customHeight="1" x14ac:dyDescent="0.2">
      <c r="A438" s="3"/>
      <c r="B438" s="3"/>
      <c r="C438" s="3"/>
      <c r="D438" s="3"/>
      <c r="E438" s="3"/>
      <c r="F438" s="3"/>
      <c r="G438" s="3"/>
      <c r="H438" s="3"/>
      <c r="I438" s="3"/>
      <c r="J438" s="3"/>
      <c r="M438" s="5"/>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c r="AY438" s="3"/>
      <c r="AZ438" s="3"/>
      <c r="BA438" s="3"/>
      <c r="BB438" s="3"/>
      <c r="BC438" s="3"/>
      <c r="BD438" s="3"/>
      <c r="BE438" s="3"/>
      <c r="BF438" s="3"/>
      <c r="BG438" s="3"/>
    </row>
    <row r="439" spans="1:59" ht="21.75" customHeight="1" x14ac:dyDescent="0.2">
      <c r="A439" s="3"/>
      <c r="B439" s="3"/>
      <c r="C439" s="3"/>
      <c r="D439" s="3"/>
      <c r="E439" s="3"/>
      <c r="F439" s="3"/>
      <c r="G439" s="3"/>
      <c r="H439" s="3"/>
      <c r="I439" s="3"/>
      <c r="J439" s="3"/>
      <c r="M439" s="5"/>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c r="AZ439" s="3"/>
      <c r="BA439" s="3"/>
      <c r="BB439" s="3"/>
      <c r="BC439" s="3"/>
      <c r="BD439" s="3"/>
      <c r="BE439" s="3"/>
      <c r="BF439" s="3"/>
      <c r="BG439" s="3"/>
    </row>
    <row r="440" spans="1:59" ht="21.75" customHeight="1" x14ac:dyDescent="0.2">
      <c r="A440" s="3"/>
      <c r="B440" s="3"/>
      <c r="C440" s="3"/>
      <c r="D440" s="3"/>
      <c r="E440" s="3"/>
      <c r="F440" s="3"/>
      <c r="G440" s="3"/>
      <c r="H440" s="3"/>
      <c r="I440" s="3"/>
      <c r="J440" s="3"/>
      <c r="M440" s="5"/>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3"/>
      <c r="AY440" s="3"/>
      <c r="AZ440" s="3"/>
      <c r="BA440" s="3"/>
      <c r="BB440" s="3"/>
      <c r="BC440" s="3"/>
      <c r="BD440" s="3"/>
      <c r="BE440" s="3"/>
      <c r="BF440" s="3"/>
      <c r="BG440" s="3"/>
    </row>
    <row r="441" spans="1:59" ht="21.75" customHeight="1" x14ac:dyDescent="0.2">
      <c r="A441" s="3"/>
      <c r="B441" s="3"/>
      <c r="C441" s="3"/>
      <c r="D441" s="3"/>
      <c r="E441" s="3"/>
      <c r="F441" s="3"/>
      <c r="G441" s="3"/>
      <c r="H441" s="3"/>
      <c r="I441" s="3"/>
      <c r="J441" s="3"/>
      <c r="M441" s="5"/>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c r="AX441" s="3"/>
      <c r="AY441" s="3"/>
      <c r="AZ441" s="3"/>
      <c r="BA441" s="3"/>
      <c r="BB441" s="3"/>
      <c r="BC441" s="3"/>
      <c r="BD441" s="3"/>
      <c r="BE441" s="3"/>
      <c r="BF441" s="3"/>
      <c r="BG441" s="3"/>
    </row>
    <row r="442" spans="1:59" ht="21.75" customHeight="1" x14ac:dyDescent="0.2">
      <c r="A442" s="3"/>
      <c r="B442" s="3"/>
      <c r="C442" s="3"/>
      <c r="D442" s="3"/>
      <c r="E442" s="3"/>
      <c r="F442" s="3"/>
      <c r="G442" s="3"/>
      <c r="H442" s="3"/>
      <c r="I442" s="3"/>
      <c r="J442" s="3"/>
      <c r="M442" s="5"/>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3"/>
      <c r="AY442" s="3"/>
      <c r="AZ442" s="3"/>
      <c r="BA442" s="3"/>
      <c r="BB442" s="3"/>
      <c r="BC442" s="3"/>
      <c r="BD442" s="3"/>
      <c r="BE442" s="3"/>
      <c r="BF442" s="3"/>
      <c r="BG442" s="3"/>
    </row>
    <row r="443" spans="1:59" ht="21.75" customHeight="1" x14ac:dyDescent="0.2">
      <c r="A443" s="3"/>
      <c r="B443" s="3"/>
      <c r="C443" s="3"/>
      <c r="D443" s="3"/>
      <c r="E443" s="3"/>
      <c r="F443" s="3"/>
      <c r="G443" s="3"/>
      <c r="H443" s="3"/>
      <c r="I443" s="3"/>
      <c r="J443" s="3"/>
      <c r="M443" s="5"/>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3"/>
      <c r="AY443" s="3"/>
      <c r="AZ443" s="3"/>
      <c r="BA443" s="3"/>
      <c r="BB443" s="3"/>
      <c r="BC443" s="3"/>
      <c r="BD443" s="3"/>
      <c r="BE443" s="3"/>
      <c r="BF443" s="3"/>
      <c r="BG443" s="3"/>
    </row>
    <row r="444" spans="1:59" ht="21.75" customHeight="1" x14ac:dyDescent="0.2">
      <c r="A444" s="3"/>
      <c r="B444" s="3"/>
      <c r="C444" s="3"/>
      <c r="D444" s="3"/>
      <c r="E444" s="3"/>
      <c r="F444" s="3"/>
      <c r="G444" s="3"/>
      <c r="H444" s="3"/>
      <c r="I444" s="3"/>
      <c r="J444" s="3"/>
      <c r="M444" s="5"/>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c r="AZ444" s="3"/>
      <c r="BA444" s="3"/>
      <c r="BB444" s="3"/>
      <c r="BC444" s="3"/>
      <c r="BD444" s="3"/>
      <c r="BE444" s="3"/>
      <c r="BF444" s="3"/>
      <c r="BG444" s="3"/>
    </row>
    <row r="445" spans="1:59" ht="21.75" customHeight="1" x14ac:dyDescent="0.2">
      <c r="A445" s="3"/>
      <c r="B445" s="3"/>
      <c r="C445" s="3"/>
      <c r="D445" s="3"/>
      <c r="E445" s="3"/>
      <c r="F445" s="3"/>
      <c r="G445" s="3"/>
      <c r="H445" s="3"/>
      <c r="I445" s="3"/>
      <c r="J445" s="3"/>
      <c r="M445" s="5"/>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3"/>
      <c r="AY445" s="3"/>
      <c r="AZ445" s="3"/>
      <c r="BA445" s="3"/>
      <c r="BB445" s="3"/>
      <c r="BC445" s="3"/>
      <c r="BD445" s="3"/>
      <c r="BE445" s="3"/>
      <c r="BF445" s="3"/>
      <c r="BG445" s="3"/>
    </row>
    <row r="446" spans="1:59" ht="21.75" customHeight="1" x14ac:dyDescent="0.2">
      <c r="A446" s="3"/>
      <c r="B446" s="3"/>
      <c r="C446" s="3"/>
      <c r="D446" s="3"/>
      <c r="E446" s="3"/>
      <c r="F446" s="3"/>
      <c r="G446" s="3"/>
      <c r="H446" s="3"/>
      <c r="I446" s="3"/>
      <c r="J446" s="3"/>
      <c r="M446" s="5"/>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c r="AX446" s="3"/>
      <c r="AY446" s="3"/>
      <c r="AZ446" s="3"/>
      <c r="BA446" s="3"/>
      <c r="BB446" s="3"/>
      <c r="BC446" s="3"/>
      <c r="BD446" s="3"/>
      <c r="BE446" s="3"/>
      <c r="BF446" s="3"/>
      <c r="BG446" s="3"/>
    </row>
    <row r="447" spans="1:59" ht="21.75" customHeight="1" x14ac:dyDescent="0.2">
      <c r="A447" s="3"/>
      <c r="B447" s="3"/>
      <c r="C447" s="3"/>
      <c r="D447" s="3"/>
      <c r="E447" s="3"/>
      <c r="F447" s="3"/>
      <c r="G447" s="3"/>
      <c r="H447" s="3"/>
      <c r="I447" s="3"/>
      <c r="J447" s="3"/>
      <c r="M447" s="5"/>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3"/>
      <c r="AW447" s="3"/>
      <c r="AX447" s="3"/>
      <c r="AY447" s="3"/>
      <c r="AZ447" s="3"/>
      <c r="BA447" s="3"/>
      <c r="BB447" s="3"/>
      <c r="BC447" s="3"/>
      <c r="BD447" s="3"/>
      <c r="BE447" s="3"/>
      <c r="BF447" s="3"/>
      <c r="BG447" s="3"/>
    </row>
    <row r="448" spans="1:59" ht="21.75" customHeight="1" x14ac:dyDescent="0.2">
      <c r="A448" s="3"/>
      <c r="B448" s="3"/>
      <c r="C448" s="3"/>
      <c r="D448" s="3"/>
      <c r="E448" s="3"/>
      <c r="F448" s="3"/>
      <c r="G448" s="3"/>
      <c r="H448" s="3"/>
      <c r="I448" s="3"/>
      <c r="J448" s="3"/>
      <c r="M448" s="5"/>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3"/>
      <c r="AW448" s="3"/>
      <c r="AX448" s="3"/>
      <c r="AY448" s="3"/>
      <c r="AZ448" s="3"/>
      <c r="BA448" s="3"/>
      <c r="BB448" s="3"/>
      <c r="BC448" s="3"/>
      <c r="BD448" s="3"/>
      <c r="BE448" s="3"/>
      <c r="BF448" s="3"/>
      <c r="BG448" s="3"/>
    </row>
    <row r="449" spans="1:59" ht="21.75" customHeight="1" x14ac:dyDescent="0.2">
      <c r="A449" s="3"/>
      <c r="B449" s="3"/>
      <c r="C449" s="3"/>
      <c r="D449" s="3"/>
      <c r="E449" s="3"/>
      <c r="F449" s="3"/>
      <c r="G449" s="3"/>
      <c r="H449" s="3"/>
      <c r="I449" s="3"/>
      <c r="J449" s="3"/>
      <c r="M449" s="5"/>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3"/>
      <c r="AW449" s="3"/>
      <c r="AX449" s="3"/>
      <c r="AY449" s="3"/>
      <c r="AZ449" s="3"/>
      <c r="BA449" s="3"/>
      <c r="BB449" s="3"/>
      <c r="BC449" s="3"/>
      <c r="BD449" s="3"/>
      <c r="BE449" s="3"/>
      <c r="BF449" s="3"/>
      <c r="BG449" s="3"/>
    </row>
    <row r="450" spans="1:59" ht="21.75" customHeight="1" x14ac:dyDescent="0.2">
      <c r="A450" s="3"/>
      <c r="B450" s="3"/>
      <c r="C450" s="3"/>
      <c r="D450" s="3"/>
      <c r="E450" s="3"/>
      <c r="F450" s="3"/>
      <c r="G450" s="3"/>
      <c r="H450" s="3"/>
      <c r="I450" s="3"/>
      <c r="J450" s="3"/>
      <c r="M450" s="5"/>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c r="AV450" s="3"/>
      <c r="AW450" s="3"/>
      <c r="AX450" s="3"/>
      <c r="AY450" s="3"/>
      <c r="AZ450" s="3"/>
      <c r="BA450" s="3"/>
      <c r="BB450" s="3"/>
      <c r="BC450" s="3"/>
      <c r="BD450" s="3"/>
      <c r="BE450" s="3"/>
      <c r="BF450" s="3"/>
      <c r="BG450" s="3"/>
    </row>
    <row r="451" spans="1:59" ht="21.75" customHeight="1" x14ac:dyDescent="0.2">
      <c r="A451" s="3"/>
      <c r="B451" s="3"/>
      <c r="C451" s="3"/>
      <c r="D451" s="3"/>
      <c r="E451" s="3"/>
      <c r="F451" s="3"/>
      <c r="G451" s="3"/>
      <c r="H451" s="3"/>
      <c r="I451" s="3"/>
      <c r="J451" s="3"/>
      <c r="M451" s="5"/>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c r="AT451" s="3"/>
      <c r="AU451" s="3"/>
      <c r="AV451" s="3"/>
      <c r="AW451" s="3"/>
      <c r="AX451" s="3"/>
      <c r="AY451" s="3"/>
      <c r="AZ451" s="3"/>
      <c r="BA451" s="3"/>
      <c r="BB451" s="3"/>
      <c r="BC451" s="3"/>
      <c r="BD451" s="3"/>
      <c r="BE451" s="3"/>
      <c r="BF451" s="3"/>
      <c r="BG451" s="3"/>
    </row>
    <row r="452" spans="1:59" ht="21.75" customHeight="1" x14ac:dyDescent="0.2">
      <c r="A452" s="3"/>
      <c r="B452" s="3"/>
      <c r="C452" s="3"/>
      <c r="D452" s="3"/>
      <c r="E452" s="3"/>
      <c r="F452" s="3"/>
      <c r="G452" s="3"/>
      <c r="H452" s="3"/>
      <c r="I452" s="3"/>
      <c r="J452" s="3"/>
      <c r="M452" s="5"/>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c r="AW452" s="3"/>
      <c r="AX452" s="3"/>
      <c r="AY452" s="3"/>
      <c r="AZ452" s="3"/>
      <c r="BA452" s="3"/>
      <c r="BB452" s="3"/>
      <c r="BC452" s="3"/>
      <c r="BD452" s="3"/>
      <c r="BE452" s="3"/>
      <c r="BF452" s="3"/>
      <c r="BG452" s="3"/>
    </row>
    <row r="453" spans="1:59" ht="21.75" customHeight="1" x14ac:dyDescent="0.2">
      <c r="A453" s="3"/>
      <c r="B453" s="3"/>
      <c r="C453" s="3"/>
      <c r="D453" s="3"/>
      <c r="E453" s="3"/>
      <c r="F453" s="3"/>
      <c r="G453" s="3"/>
      <c r="H453" s="3"/>
      <c r="I453" s="3"/>
      <c r="J453" s="3"/>
      <c r="M453" s="5"/>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c r="AW453" s="3"/>
      <c r="AX453" s="3"/>
      <c r="AY453" s="3"/>
      <c r="AZ453" s="3"/>
      <c r="BA453" s="3"/>
      <c r="BB453" s="3"/>
      <c r="BC453" s="3"/>
      <c r="BD453" s="3"/>
      <c r="BE453" s="3"/>
      <c r="BF453" s="3"/>
      <c r="BG453" s="3"/>
    </row>
    <row r="454" spans="1:59" ht="21.75" customHeight="1" x14ac:dyDescent="0.2">
      <c r="A454" s="3"/>
      <c r="B454" s="3"/>
      <c r="C454" s="3"/>
      <c r="D454" s="3"/>
      <c r="E454" s="3"/>
      <c r="F454" s="3"/>
      <c r="G454" s="3"/>
      <c r="H454" s="3"/>
      <c r="I454" s="3"/>
      <c r="J454" s="3"/>
      <c r="M454" s="5"/>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c r="AV454" s="3"/>
      <c r="AW454" s="3"/>
      <c r="AX454" s="3"/>
      <c r="AY454" s="3"/>
      <c r="AZ454" s="3"/>
      <c r="BA454" s="3"/>
      <c r="BB454" s="3"/>
      <c r="BC454" s="3"/>
      <c r="BD454" s="3"/>
      <c r="BE454" s="3"/>
      <c r="BF454" s="3"/>
      <c r="BG454" s="3"/>
    </row>
    <row r="455" spans="1:59" ht="21.75" customHeight="1" x14ac:dyDescent="0.2">
      <c r="A455" s="3"/>
      <c r="B455" s="3"/>
      <c r="C455" s="3"/>
      <c r="D455" s="3"/>
      <c r="E455" s="3"/>
      <c r="F455" s="3"/>
      <c r="G455" s="3"/>
      <c r="H455" s="3"/>
      <c r="I455" s="3"/>
      <c r="J455" s="3"/>
      <c r="M455" s="5"/>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c r="AX455" s="3"/>
      <c r="AY455" s="3"/>
      <c r="AZ455" s="3"/>
      <c r="BA455" s="3"/>
      <c r="BB455" s="3"/>
      <c r="BC455" s="3"/>
      <c r="BD455" s="3"/>
      <c r="BE455" s="3"/>
      <c r="BF455" s="3"/>
      <c r="BG455" s="3"/>
    </row>
    <row r="456" spans="1:59" ht="21.75" customHeight="1" x14ac:dyDescent="0.2">
      <c r="A456" s="3"/>
      <c r="B456" s="3"/>
      <c r="C456" s="3"/>
      <c r="D456" s="3"/>
      <c r="E456" s="3"/>
      <c r="F456" s="3"/>
      <c r="G456" s="3"/>
      <c r="H456" s="3"/>
      <c r="I456" s="3"/>
      <c r="J456" s="3"/>
      <c r="M456" s="5"/>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c r="AZ456" s="3"/>
      <c r="BA456" s="3"/>
      <c r="BB456" s="3"/>
      <c r="BC456" s="3"/>
      <c r="BD456" s="3"/>
      <c r="BE456" s="3"/>
      <c r="BF456" s="3"/>
      <c r="BG456" s="3"/>
    </row>
    <row r="457" spans="1:59" ht="21.75" customHeight="1" x14ac:dyDescent="0.2">
      <c r="A457" s="3"/>
      <c r="B457" s="3"/>
      <c r="C457" s="3"/>
      <c r="D457" s="3"/>
      <c r="E457" s="3"/>
      <c r="F457" s="3"/>
      <c r="G457" s="3"/>
      <c r="H457" s="3"/>
      <c r="I457" s="3"/>
      <c r="J457" s="3"/>
      <c r="M457" s="5"/>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c r="AX457" s="3"/>
      <c r="AY457" s="3"/>
      <c r="AZ457" s="3"/>
      <c r="BA457" s="3"/>
      <c r="BB457" s="3"/>
      <c r="BC457" s="3"/>
      <c r="BD457" s="3"/>
      <c r="BE457" s="3"/>
      <c r="BF457" s="3"/>
      <c r="BG457" s="3"/>
    </row>
    <row r="458" spans="1:59" ht="21.75" customHeight="1" x14ac:dyDescent="0.2">
      <c r="A458" s="3"/>
      <c r="B458" s="3"/>
      <c r="C458" s="3"/>
      <c r="D458" s="3"/>
      <c r="E458" s="3"/>
      <c r="F458" s="3"/>
      <c r="G458" s="3"/>
      <c r="H458" s="3"/>
      <c r="I458" s="3"/>
      <c r="J458" s="3"/>
      <c r="M458" s="5"/>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c r="AZ458" s="3"/>
      <c r="BA458" s="3"/>
      <c r="BB458" s="3"/>
      <c r="BC458" s="3"/>
      <c r="BD458" s="3"/>
      <c r="BE458" s="3"/>
      <c r="BF458" s="3"/>
      <c r="BG458" s="3"/>
    </row>
    <row r="459" spans="1:59" ht="21.75" customHeight="1" x14ac:dyDescent="0.2">
      <c r="A459" s="3"/>
      <c r="B459" s="3"/>
      <c r="C459" s="3"/>
      <c r="D459" s="3"/>
      <c r="E459" s="3"/>
      <c r="F459" s="3"/>
      <c r="G459" s="3"/>
      <c r="H459" s="3"/>
      <c r="I459" s="3"/>
      <c r="J459" s="3"/>
      <c r="M459" s="5"/>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3"/>
      <c r="AY459" s="3"/>
      <c r="AZ459" s="3"/>
      <c r="BA459" s="3"/>
      <c r="BB459" s="3"/>
      <c r="BC459" s="3"/>
      <c r="BD459" s="3"/>
      <c r="BE459" s="3"/>
      <c r="BF459" s="3"/>
      <c r="BG459" s="3"/>
    </row>
    <row r="460" spans="1:59" ht="21.75" customHeight="1" x14ac:dyDescent="0.2">
      <c r="A460" s="3"/>
      <c r="B460" s="3"/>
      <c r="C460" s="3"/>
      <c r="D460" s="3"/>
      <c r="E460" s="3"/>
      <c r="F460" s="3"/>
      <c r="G460" s="3"/>
      <c r="H460" s="3"/>
      <c r="I460" s="3"/>
      <c r="J460" s="3"/>
      <c r="M460" s="5"/>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c r="AW460" s="3"/>
      <c r="AX460" s="3"/>
      <c r="AY460" s="3"/>
      <c r="AZ460" s="3"/>
      <c r="BA460" s="3"/>
      <c r="BB460" s="3"/>
      <c r="BC460" s="3"/>
      <c r="BD460" s="3"/>
      <c r="BE460" s="3"/>
      <c r="BF460" s="3"/>
      <c r="BG460" s="3"/>
    </row>
    <row r="461" spans="1:59" ht="21.75" customHeight="1" x14ac:dyDescent="0.2">
      <c r="A461" s="3"/>
      <c r="B461" s="3"/>
      <c r="C461" s="3"/>
      <c r="D461" s="3"/>
      <c r="E461" s="3"/>
      <c r="F461" s="3"/>
      <c r="G461" s="3"/>
      <c r="H461" s="3"/>
      <c r="I461" s="3"/>
      <c r="J461" s="3"/>
      <c r="M461" s="5"/>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3"/>
      <c r="AW461" s="3"/>
      <c r="AX461" s="3"/>
      <c r="AY461" s="3"/>
      <c r="AZ461" s="3"/>
      <c r="BA461" s="3"/>
      <c r="BB461" s="3"/>
      <c r="BC461" s="3"/>
      <c r="BD461" s="3"/>
      <c r="BE461" s="3"/>
      <c r="BF461" s="3"/>
      <c r="BG461" s="3"/>
    </row>
    <row r="462" spans="1:59" ht="21.75" customHeight="1" x14ac:dyDescent="0.2">
      <c r="A462" s="3"/>
      <c r="B462" s="3"/>
      <c r="C462" s="3"/>
      <c r="D462" s="3"/>
      <c r="E462" s="3"/>
      <c r="F462" s="3"/>
      <c r="G462" s="3"/>
      <c r="H462" s="3"/>
      <c r="I462" s="3"/>
      <c r="J462" s="3"/>
      <c r="M462" s="5"/>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3"/>
      <c r="AX462" s="3"/>
      <c r="AY462" s="3"/>
      <c r="AZ462" s="3"/>
      <c r="BA462" s="3"/>
      <c r="BB462" s="3"/>
      <c r="BC462" s="3"/>
      <c r="BD462" s="3"/>
      <c r="BE462" s="3"/>
      <c r="BF462" s="3"/>
      <c r="BG462" s="3"/>
    </row>
    <row r="463" spans="1:59" ht="21.75" customHeight="1" x14ac:dyDescent="0.2">
      <c r="A463" s="3"/>
      <c r="B463" s="3"/>
      <c r="C463" s="3"/>
      <c r="D463" s="3"/>
      <c r="E463" s="3"/>
      <c r="F463" s="3"/>
      <c r="G463" s="3"/>
      <c r="H463" s="3"/>
      <c r="I463" s="3"/>
      <c r="J463" s="3"/>
      <c r="M463" s="5"/>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3"/>
      <c r="AW463" s="3"/>
      <c r="AX463" s="3"/>
      <c r="AY463" s="3"/>
      <c r="AZ463" s="3"/>
      <c r="BA463" s="3"/>
      <c r="BB463" s="3"/>
      <c r="BC463" s="3"/>
      <c r="BD463" s="3"/>
      <c r="BE463" s="3"/>
      <c r="BF463" s="3"/>
      <c r="BG463" s="3"/>
    </row>
    <row r="464" spans="1:59" ht="21.75" customHeight="1" x14ac:dyDescent="0.2">
      <c r="A464" s="3"/>
      <c r="B464" s="3"/>
      <c r="C464" s="3"/>
      <c r="D464" s="3"/>
      <c r="E464" s="3"/>
      <c r="F464" s="3"/>
      <c r="G464" s="3"/>
      <c r="H464" s="3"/>
      <c r="I464" s="3"/>
      <c r="J464" s="3"/>
      <c r="M464" s="5"/>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3"/>
      <c r="AX464" s="3"/>
      <c r="AY464" s="3"/>
      <c r="AZ464" s="3"/>
      <c r="BA464" s="3"/>
      <c r="BB464" s="3"/>
      <c r="BC464" s="3"/>
      <c r="BD464" s="3"/>
      <c r="BE464" s="3"/>
      <c r="BF464" s="3"/>
      <c r="BG464" s="3"/>
    </row>
    <row r="465" spans="1:59" ht="21.75" customHeight="1" x14ac:dyDescent="0.2">
      <c r="A465" s="3"/>
      <c r="B465" s="3"/>
      <c r="C465" s="3"/>
      <c r="D465" s="3"/>
      <c r="E465" s="3"/>
      <c r="F465" s="3"/>
      <c r="G465" s="3"/>
      <c r="H465" s="3"/>
      <c r="I465" s="3"/>
      <c r="J465" s="3"/>
      <c r="M465" s="5"/>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c r="AV465" s="3"/>
      <c r="AW465" s="3"/>
      <c r="AX465" s="3"/>
      <c r="AY465" s="3"/>
      <c r="AZ465" s="3"/>
      <c r="BA465" s="3"/>
      <c r="BB465" s="3"/>
      <c r="BC465" s="3"/>
      <c r="BD465" s="3"/>
      <c r="BE465" s="3"/>
      <c r="BF465" s="3"/>
      <c r="BG465" s="3"/>
    </row>
    <row r="466" spans="1:59" ht="21.75" customHeight="1" x14ac:dyDescent="0.2">
      <c r="A466" s="3"/>
      <c r="B466" s="3"/>
      <c r="C466" s="3"/>
      <c r="D466" s="3"/>
      <c r="E466" s="3"/>
      <c r="F466" s="3"/>
      <c r="G466" s="3"/>
      <c r="H466" s="3"/>
      <c r="I466" s="3"/>
      <c r="J466" s="3"/>
      <c r="M466" s="5"/>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3"/>
      <c r="AX466" s="3"/>
      <c r="AY466" s="3"/>
      <c r="AZ466" s="3"/>
      <c r="BA466" s="3"/>
      <c r="BB466" s="3"/>
      <c r="BC466" s="3"/>
      <c r="BD466" s="3"/>
      <c r="BE466" s="3"/>
      <c r="BF466" s="3"/>
      <c r="BG466" s="3"/>
    </row>
    <row r="467" spans="1:59" ht="21.75" customHeight="1" x14ac:dyDescent="0.2">
      <c r="A467" s="3"/>
      <c r="B467" s="3"/>
      <c r="C467" s="3"/>
      <c r="D467" s="3"/>
      <c r="E467" s="3"/>
      <c r="F467" s="3"/>
      <c r="G467" s="3"/>
      <c r="H467" s="3"/>
      <c r="I467" s="3"/>
      <c r="J467" s="3"/>
      <c r="M467" s="5"/>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3"/>
      <c r="AX467" s="3"/>
      <c r="AY467" s="3"/>
      <c r="AZ467" s="3"/>
      <c r="BA467" s="3"/>
      <c r="BB467" s="3"/>
      <c r="BC467" s="3"/>
      <c r="BD467" s="3"/>
      <c r="BE467" s="3"/>
      <c r="BF467" s="3"/>
      <c r="BG467" s="3"/>
    </row>
    <row r="468" spans="1:59" ht="21.75" customHeight="1" x14ac:dyDescent="0.2">
      <c r="A468" s="3"/>
      <c r="B468" s="3"/>
      <c r="C468" s="3"/>
      <c r="D468" s="3"/>
      <c r="E468" s="3"/>
      <c r="F468" s="3"/>
      <c r="G468" s="3"/>
      <c r="H468" s="3"/>
      <c r="I468" s="3"/>
      <c r="J468" s="3"/>
      <c r="M468" s="5"/>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c r="AU468" s="3"/>
      <c r="AV468" s="3"/>
      <c r="AW468" s="3"/>
      <c r="AX468" s="3"/>
      <c r="AY468" s="3"/>
      <c r="AZ468" s="3"/>
      <c r="BA468" s="3"/>
      <c r="BB468" s="3"/>
      <c r="BC468" s="3"/>
      <c r="BD468" s="3"/>
      <c r="BE468" s="3"/>
      <c r="BF468" s="3"/>
      <c r="BG468" s="3"/>
    </row>
    <row r="469" spans="1:59" ht="21.75" customHeight="1" x14ac:dyDescent="0.2">
      <c r="A469" s="3"/>
      <c r="B469" s="3"/>
      <c r="C469" s="3"/>
      <c r="D469" s="3"/>
      <c r="E469" s="3"/>
      <c r="F469" s="3"/>
      <c r="G469" s="3"/>
      <c r="H469" s="3"/>
      <c r="I469" s="3"/>
      <c r="J469" s="3"/>
      <c r="M469" s="5"/>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c r="AV469" s="3"/>
      <c r="AW469" s="3"/>
      <c r="AX469" s="3"/>
      <c r="AY469" s="3"/>
      <c r="AZ469" s="3"/>
      <c r="BA469" s="3"/>
      <c r="BB469" s="3"/>
      <c r="BC469" s="3"/>
      <c r="BD469" s="3"/>
      <c r="BE469" s="3"/>
      <c r="BF469" s="3"/>
      <c r="BG469" s="3"/>
    </row>
    <row r="470" spans="1:59" ht="21.75" customHeight="1" x14ac:dyDescent="0.2">
      <c r="A470" s="3"/>
      <c r="B470" s="3"/>
      <c r="C470" s="3"/>
      <c r="D470" s="3"/>
      <c r="E470" s="3"/>
      <c r="F470" s="3"/>
      <c r="G470" s="3"/>
      <c r="H470" s="3"/>
      <c r="I470" s="3"/>
      <c r="J470" s="3"/>
      <c r="M470" s="5"/>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c r="AZ470" s="3"/>
      <c r="BA470" s="3"/>
      <c r="BB470" s="3"/>
      <c r="BC470" s="3"/>
      <c r="BD470" s="3"/>
      <c r="BE470" s="3"/>
      <c r="BF470" s="3"/>
      <c r="BG470" s="3"/>
    </row>
    <row r="471" spans="1:59" ht="21.75" customHeight="1" x14ac:dyDescent="0.2">
      <c r="A471" s="3"/>
      <c r="B471" s="3"/>
      <c r="C471" s="3"/>
      <c r="D471" s="3"/>
      <c r="E471" s="3"/>
      <c r="F471" s="3"/>
      <c r="G471" s="3"/>
      <c r="H471" s="3"/>
      <c r="I471" s="3"/>
      <c r="J471" s="3"/>
      <c r="M471" s="5"/>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c r="AZ471" s="3"/>
      <c r="BA471" s="3"/>
      <c r="BB471" s="3"/>
      <c r="BC471" s="3"/>
      <c r="BD471" s="3"/>
      <c r="BE471" s="3"/>
      <c r="BF471" s="3"/>
      <c r="BG471" s="3"/>
    </row>
    <row r="472" spans="1:59" ht="21.75" customHeight="1" x14ac:dyDescent="0.2">
      <c r="A472" s="3"/>
      <c r="B472" s="3"/>
      <c r="C472" s="3"/>
      <c r="D472" s="3"/>
      <c r="E472" s="3"/>
      <c r="F472" s="3"/>
      <c r="G472" s="3"/>
      <c r="H472" s="3"/>
      <c r="I472" s="3"/>
      <c r="J472" s="3"/>
      <c r="M472" s="5"/>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c r="AZ472" s="3"/>
      <c r="BA472" s="3"/>
      <c r="BB472" s="3"/>
      <c r="BC472" s="3"/>
      <c r="BD472" s="3"/>
      <c r="BE472" s="3"/>
      <c r="BF472" s="3"/>
      <c r="BG472" s="3"/>
    </row>
    <row r="473" spans="1:59" ht="21.75" customHeight="1" x14ac:dyDescent="0.2">
      <c r="A473" s="3"/>
      <c r="B473" s="3"/>
      <c r="C473" s="3"/>
      <c r="D473" s="3"/>
      <c r="E473" s="3"/>
      <c r="F473" s="3"/>
      <c r="G473" s="3"/>
      <c r="H473" s="3"/>
      <c r="I473" s="3"/>
      <c r="J473" s="3"/>
      <c r="M473" s="5"/>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c r="AZ473" s="3"/>
      <c r="BA473" s="3"/>
      <c r="BB473" s="3"/>
      <c r="BC473" s="3"/>
      <c r="BD473" s="3"/>
      <c r="BE473" s="3"/>
      <c r="BF473" s="3"/>
      <c r="BG473" s="3"/>
    </row>
    <row r="474" spans="1:59" ht="21.75" customHeight="1" x14ac:dyDescent="0.2">
      <c r="A474" s="3"/>
      <c r="B474" s="3"/>
      <c r="C474" s="3"/>
      <c r="D474" s="3"/>
      <c r="E474" s="3"/>
      <c r="F474" s="3"/>
      <c r="G474" s="3"/>
      <c r="H474" s="3"/>
      <c r="I474" s="3"/>
      <c r="J474" s="3"/>
      <c r="M474" s="5"/>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c r="AZ474" s="3"/>
      <c r="BA474" s="3"/>
      <c r="BB474" s="3"/>
      <c r="BC474" s="3"/>
      <c r="BD474" s="3"/>
      <c r="BE474" s="3"/>
      <c r="BF474" s="3"/>
      <c r="BG474" s="3"/>
    </row>
    <row r="475" spans="1:59" ht="21.75" customHeight="1" x14ac:dyDescent="0.2">
      <c r="A475" s="3"/>
      <c r="B475" s="3"/>
      <c r="C475" s="3"/>
      <c r="D475" s="3"/>
      <c r="E475" s="3"/>
      <c r="F475" s="3"/>
      <c r="G475" s="3"/>
      <c r="H475" s="3"/>
      <c r="I475" s="3"/>
      <c r="J475" s="3"/>
      <c r="M475" s="5"/>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c r="AZ475" s="3"/>
      <c r="BA475" s="3"/>
      <c r="BB475" s="3"/>
      <c r="BC475" s="3"/>
      <c r="BD475" s="3"/>
      <c r="BE475" s="3"/>
      <c r="BF475" s="3"/>
      <c r="BG475" s="3"/>
    </row>
    <row r="476" spans="1:59" ht="21.75" customHeight="1" x14ac:dyDescent="0.2">
      <c r="A476" s="3"/>
      <c r="B476" s="3"/>
      <c r="C476" s="3"/>
      <c r="D476" s="3"/>
      <c r="E476" s="3"/>
      <c r="F476" s="3"/>
      <c r="G476" s="3"/>
      <c r="H476" s="3"/>
      <c r="I476" s="3"/>
      <c r="J476" s="3"/>
      <c r="M476" s="5"/>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c r="AZ476" s="3"/>
      <c r="BA476" s="3"/>
      <c r="BB476" s="3"/>
      <c r="BC476" s="3"/>
      <c r="BD476" s="3"/>
      <c r="BE476" s="3"/>
      <c r="BF476" s="3"/>
      <c r="BG476" s="3"/>
    </row>
    <row r="477" spans="1:59" ht="21.75" customHeight="1" x14ac:dyDescent="0.2">
      <c r="A477" s="3"/>
      <c r="B477" s="3"/>
      <c r="C477" s="3"/>
      <c r="D477" s="3"/>
      <c r="E477" s="3"/>
      <c r="F477" s="3"/>
      <c r="G477" s="3"/>
      <c r="H477" s="3"/>
      <c r="I477" s="3"/>
      <c r="J477" s="3"/>
      <c r="M477" s="5"/>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c r="AZ477" s="3"/>
      <c r="BA477" s="3"/>
      <c r="BB477" s="3"/>
      <c r="BC477" s="3"/>
      <c r="BD477" s="3"/>
      <c r="BE477" s="3"/>
      <c r="BF477" s="3"/>
      <c r="BG477" s="3"/>
    </row>
    <row r="478" spans="1:59" ht="21.75" customHeight="1" x14ac:dyDescent="0.2">
      <c r="A478" s="3"/>
      <c r="B478" s="3"/>
      <c r="C478" s="3"/>
      <c r="D478" s="3"/>
      <c r="E478" s="3"/>
      <c r="F478" s="3"/>
      <c r="G478" s="3"/>
      <c r="H478" s="3"/>
      <c r="I478" s="3"/>
      <c r="J478" s="3"/>
      <c r="M478" s="5"/>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c r="AZ478" s="3"/>
      <c r="BA478" s="3"/>
      <c r="BB478" s="3"/>
      <c r="BC478" s="3"/>
      <c r="BD478" s="3"/>
      <c r="BE478" s="3"/>
      <c r="BF478" s="3"/>
      <c r="BG478" s="3"/>
    </row>
    <row r="479" spans="1:59" ht="21.75" customHeight="1" x14ac:dyDescent="0.2">
      <c r="A479" s="3"/>
      <c r="B479" s="3"/>
      <c r="C479" s="3"/>
      <c r="D479" s="3"/>
      <c r="E479" s="3"/>
      <c r="F479" s="3"/>
      <c r="G479" s="3"/>
      <c r="H479" s="3"/>
      <c r="I479" s="3"/>
      <c r="J479" s="3"/>
      <c r="M479" s="5"/>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c r="AZ479" s="3"/>
      <c r="BA479" s="3"/>
      <c r="BB479" s="3"/>
      <c r="BC479" s="3"/>
      <c r="BD479" s="3"/>
      <c r="BE479" s="3"/>
      <c r="BF479" s="3"/>
      <c r="BG479" s="3"/>
    </row>
    <row r="480" spans="1:59" ht="21.75" customHeight="1" x14ac:dyDescent="0.2">
      <c r="A480" s="3"/>
      <c r="B480" s="3"/>
      <c r="C480" s="3"/>
      <c r="D480" s="3"/>
      <c r="E480" s="3"/>
      <c r="F480" s="3"/>
      <c r="G480" s="3"/>
      <c r="H480" s="3"/>
      <c r="I480" s="3"/>
      <c r="J480" s="3"/>
      <c r="M480" s="5"/>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3"/>
      <c r="AX480" s="3"/>
      <c r="AY480" s="3"/>
      <c r="AZ480" s="3"/>
      <c r="BA480" s="3"/>
      <c r="BB480" s="3"/>
      <c r="BC480" s="3"/>
      <c r="BD480" s="3"/>
      <c r="BE480" s="3"/>
      <c r="BF480" s="3"/>
      <c r="BG480" s="3"/>
    </row>
    <row r="481" spans="1:59" ht="21.75" customHeight="1" x14ac:dyDescent="0.2">
      <c r="A481" s="3"/>
      <c r="B481" s="3"/>
      <c r="C481" s="3"/>
      <c r="D481" s="3"/>
      <c r="E481" s="3"/>
      <c r="F481" s="3"/>
      <c r="G481" s="3"/>
      <c r="H481" s="3"/>
      <c r="I481" s="3"/>
      <c r="J481" s="3"/>
      <c r="M481" s="5"/>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c r="AV481" s="3"/>
      <c r="AW481" s="3"/>
      <c r="AX481" s="3"/>
      <c r="AY481" s="3"/>
      <c r="AZ481" s="3"/>
      <c r="BA481" s="3"/>
      <c r="BB481" s="3"/>
      <c r="BC481" s="3"/>
      <c r="BD481" s="3"/>
      <c r="BE481" s="3"/>
      <c r="BF481" s="3"/>
      <c r="BG481" s="3"/>
    </row>
    <row r="482" spans="1:59" ht="21.75" customHeight="1" x14ac:dyDescent="0.2">
      <c r="A482" s="3"/>
      <c r="B482" s="3"/>
      <c r="C482" s="3"/>
      <c r="D482" s="3"/>
      <c r="E482" s="3"/>
      <c r="F482" s="3"/>
      <c r="G482" s="3"/>
      <c r="H482" s="3"/>
      <c r="I482" s="3"/>
      <c r="J482" s="3"/>
      <c r="M482" s="5"/>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c r="AX482" s="3"/>
      <c r="AY482" s="3"/>
      <c r="AZ482" s="3"/>
      <c r="BA482" s="3"/>
      <c r="BB482" s="3"/>
      <c r="BC482" s="3"/>
      <c r="BD482" s="3"/>
      <c r="BE482" s="3"/>
      <c r="BF482" s="3"/>
      <c r="BG482" s="3"/>
    </row>
    <row r="483" spans="1:59" ht="21.75" customHeight="1" x14ac:dyDescent="0.2">
      <c r="A483" s="3"/>
      <c r="B483" s="3"/>
      <c r="C483" s="3"/>
      <c r="D483" s="3"/>
      <c r="E483" s="3"/>
      <c r="F483" s="3"/>
      <c r="G483" s="3"/>
      <c r="H483" s="3"/>
      <c r="I483" s="3"/>
      <c r="J483" s="3"/>
      <c r="M483" s="5"/>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c r="AV483" s="3"/>
      <c r="AW483" s="3"/>
      <c r="AX483" s="3"/>
      <c r="AY483" s="3"/>
      <c r="AZ483" s="3"/>
      <c r="BA483" s="3"/>
      <c r="BB483" s="3"/>
      <c r="BC483" s="3"/>
      <c r="BD483" s="3"/>
      <c r="BE483" s="3"/>
      <c r="BF483" s="3"/>
      <c r="BG483" s="3"/>
    </row>
    <row r="484" spans="1:59" ht="21.75" customHeight="1" x14ac:dyDescent="0.2">
      <c r="A484" s="3"/>
      <c r="B484" s="3"/>
      <c r="C484" s="3"/>
      <c r="D484" s="3"/>
      <c r="E484" s="3"/>
      <c r="F484" s="3"/>
      <c r="G484" s="3"/>
      <c r="H484" s="3"/>
      <c r="I484" s="3"/>
      <c r="J484" s="3"/>
      <c r="M484" s="5"/>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c r="AX484" s="3"/>
      <c r="AY484" s="3"/>
      <c r="AZ484" s="3"/>
      <c r="BA484" s="3"/>
      <c r="BB484" s="3"/>
      <c r="BC484" s="3"/>
      <c r="BD484" s="3"/>
      <c r="BE484" s="3"/>
      <c r="BF484" s="3"/>
      <c r="BG484" s="3"/>
    </row>
    <row r="485" spans="1:59" ht="21.75" customHeight="1" x14ac:dyDescent="0.2">
      <c r="A485" s="3"/>
      <c r="B485" s="3"/>
      <c r="C485" s="3"/>
      <c r="D485" s="3"/>
      <c r="E485" s="3"/>
      <c r="F485" s="3"/>
      <c r="G485" s="3"/>
      <c r="H485" s="3"/>
      <c r="I485" s="3"/>
      <c r="J485" s="3"/>
      <c r="M485" s="5"/>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3"/>
      <c r="AX485" s="3"/>
      <c r="AY485" s="3"/>
      <c r="AZ485" s="3"/>
      <c r="BA485" s="3"/>
      <c r="BB485" s="3"/>
      <c r="BC485" s="3"/>
      <c r="BD485" s="3"/>
      <c r="BE485" s="3"/>
      <c r="BF485" s="3"/>
      <c r="BG485" s="3"/>
    </row>
    <row r="486" spans="1:59" ht="21.75" customHeight="1" x14ac:dyDescent="0.2">
      <c r="A486" s="3"/>
      <c r="B486" s="3"/>
      <c r="C486" s="3"/>
      <c r="D486" s="3"/>
      <c r="E486" s="3"/>
      <c r="F486" s="3"/>
      <c r="G486" s="3"/>
      <c r="H486" s="3"/>
      <c r="I486" s="3"/>
      <c r="J486" s="3"/>
      <c r="M486" s="5"/>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c r="AV486" s="3"/>
      <c r="AW486" s="3"/>
      <c r="AX486" s="3"/>
      <c r="AY486" s="3"/>
      <c r="AZ486" s="3"/>
      <c r="BA486" s="3"/>
      <c r="BB486" s="3"/>
      <c r="BC486" s="3"/>
      <c r="BD486" s="3"/>
      <c r="BE486" s="3"/>
      <c r="BF486" s="3"/>
      <c r="BG486" s="3"/>
    </row>
    <row r="487" spans="1:59" ht="21.75" customHeight="1" x14ac:dyDescent="0.2">
      <c r="A487" s="3"/>
      <c r="B487" s="3"/>
      <c r="C487" s="3"/>
      <c r="D487" s="3"/>
      <c r="E487" s="3"/>
      <c r="F487" s="3"/>
      <c r="G487" s="3"/>
      <c r="H487" s="3"/>
      <c r="I487" s="3"/>
      <c r="J487" s="3"/>
      <c r="M487" s="5"/>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c r="AV487" s="3"/>
      <c r="AW487" s="3"/>
      <c r="AX487" s="3"/>
      <c r="AY487" s="3"/>
      <c r="AZ487" s="3"/>
      <c r="BA487" s="3"/>
      <c r="BB487" s="3"/>
      <c r="BC487" s="3"/>
      <c r="BD487" s="3"/>
      <c r="BE487" s="3"/>
      <c r="BF487" s="3"/>
      <c r="BG487" s="3"/>
    </row>
    <row r="488" spans="1:59" ht="21.75" customHeight="1" x14ac:dyDescent="0.2">
      <c r="A488" s="3"/>
      <c r="B488" s="3"/>
      <c r="C488" s="3"/>
      <c r="D488" s="3"/>
      <c r="E488" s="3"/>
      <c r="F488" s="3"/>
      <c r="G488" s="3"/>
      <c r="H488" s="3"/>
      <c r="I488" s="3"/>
      <c r="J488" s="3"/>
      <c r="M488" s="5"/>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c r="AU488" s="3"/>
      <c r="AV488" s="3"/>
      <c r="AW488" s="3"/>
      <c r="AX488" s="3"/>
      <c r="AY488" s="3"/>
      <c r="AZ488" s="3"/>
      <c r="BA488" s="3"/>
      <c r="BB488" s="3"/>
      <c r="BC488" s="3"/>
      <c r="BD488" s="3"/>
      <c r="BE488" s="3"/>
      <c r="BF488" s="3"/>
      <c r="BG488" s="3"/>
    </row>
    <row r="489" spans="1:59" ht="21.75" customHeight="1" x14ac:dyDescent="0.2">
      <c r="A489" s="3"/>
      <c r="B489" s="3"/>
      <c r="C489" s="3"/>
      <c r="D489" s="3"/>
      <c r="E489" s="3"/>
      <c r="F489" s="3"/>
      <c r="G489" s="3"/>
      <c r="H489" s="3"/>
      <c r="I489" s="3"/>
      <c r="J489" s="3"/>
      <c r="M489" s="5"/>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c r="AX489" s="3"/>
      <c r="AY489" s="3"/>
      <c r="AZ489" s="3"/>
      <c r="BA489" s="3"/>
      <c r="BB489" s="3"/>
      <c r="BC489" s="3"/>
      <c r="BD489" s="3"/>
      <c r="BE489" s="3"/>
      <c r="BF489" s="3"/>
      <c r="BG489" s="3"/>
    </row>
    <row r="490" spans="1:59" ht="21.75" customHeight="1" x14ac:dyDescent="0.2">
      <c r="A490" s="3"/>
      <c r="B490" s="3"/>
      <c r="C490" s="3"/>
      <c r="D490" s="3"/>
      <c r="E490" s="3"/>
      <c r="F490" s="3"/>
      <c r="G490" s="3"/>
      <c r="H490" s="3"/>
      <c r="I490" s="3"/>
      <c r="J490" s="3"/>
      <c r="M490" s="5"/>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c r="AV490" s="3"/>
      <c r="AW490" s="3"/>
      <c r="AX490" s="3"/>
      <c r="AY490" s="3"/>
      <c r="AZ490" s="3"/>
      <c r="BA490" s="3"/>
      <c r="BB490" s="3"/>
      <c r="BC490" s="3"/>
      <c r="BD490" s="3"/>
      <c r="BE490" s="3"/>
      <c r="BF490" s="3"/>
      <c r="BG490" s="3"/>
    </row>
    <row r="491" spans="1:59" ht="21.75" customHeight="1" x14ac:dyDescent="0.2">
      <c r="A491" s="3"/>
      <c r="B491" s="3"/>
      <c r="C491" s="3"/>
      <c r="D491" s="3"/>
      <c r="E491" s="3"/>
      <c r="F491" s="3"/>
      <c r="G491" s="3"/>
      <c r="H491" s="3"/>
      <c r="I491" s="3"/>
      <c r="J491" s="3"/>
      <c r="M491" s="5"/>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c r="AU491" s="3"/>
      <c r="AV491" s="3"/>
      <c r="AW491" s="3"/>
      <c r="AX491" s="3"/>
      <c r="AY491" s="3"/>
      <c r="AZ491" s="3"/>
      <c r="BA491" s="3"/>
      <c r="BB491" s="3"/>
      <c r="BC491" s="3"/>
      <c r="BD491" s="3"/>
      <c r="BE491" s="3"/>
      <c r="BF491" s="3"/>
      <c r="BG491" s="3"/>
    </row>
    <row r="492" spans="1:59" ht="21.75" customHeight="1" x14ac:dyDescent="0.2">
      <c r="A492" s="3"/>
      <c r="B492" s="3"/>
      <c r="C492" s="3"/>
      <c r="D492" s="3"/>
      <c r="E492" s="3"/>
      <c r="F492" s="3"/>
      <c r="G492" s="3"/>
      <c r="H492" s="3"/>
      <c r="I492" s="3"/>
      <c r="J492" s="3"/>
      <c r="M492" s="5"/>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c r="AW492" s="3"/>
      <c r="AX492" s="3"/>
      <c r="AY492" s="3"/>
      <c r="AZ492" s="3"/>
      <c r="BA492" s="3"/>
      <c r="BB492" s="3"/>
      <c r="BC492" s="3"/>
      <c r="BD492" s="3"/>
      <c r="BE492" s="3"/>
      <c r="BF492" s="3"/>
      <c r="BG492" s="3"/>
    </row>
    <row r="493" spans="1:59" ht="21.75" customHeight="1" x14ac:dyDescent="0.2">
      <c r="A493" s="3"/>
      <c r="B493" s="3"/>
      <c r="C493" s="3"/>
      <c r="D493" s="3"/>
      <c r="E493" s="3"/>
      <c r="F493" s="3"/>
      <c r="G493" s="3"/>
      <c r="H493" s="3"/>
      <c r="I493" s="3"/>
      <c r="J493" s="3"/>
      <c r="M493" s="5"/>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c r="AU493" s="3"/>
      <c r="AV493" s="3"/>
      <c r="AW493" s="3"/>
      <c r="AX493" s="3"/>
      <c r="AY493" s="3"/>
      <c r="AZ493" s="3"/>
      <c r="BA493" s="3"/>
      <c r="BB493" s="3"/>
      <c r="BC493" s="3"/>
      <c r="BD493" s="3"/>
      <c r="BE493" s="3"/>
      <c r="BF493" s="3"/>
      <c r="BG493" s="3"/>
    </row>
    <row r="494" spans="1:59" ht="21.75" customHeight="1" x14ac:dyDescent="0.2">
      <c r="A494" s="3"/>
      <c r="B494" s="3"/>
      <c r="C494" s="3"/>
      <c r="D494" s="3"/>
      <c r="E494" s="3"/>
      <c r="F494" s="3"/>
      <c r="G494" s="3"/>
      <c r="H494" s="3"/>
      <c r="I494" s="3"/>
      <c r="J494" s="3"/>
      <c r="M494" s="5"/>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c r="AW494" s="3"/>
      <c r="AX494" s="3"/>
      <c r="AY494" s="3"/>
      <c r="AZ494" s="3"/>
      <c r="BA494" s="3"/>
      <c r="BB494" s="3"/>
      <c r="BC494" s="3"/>
      <c r="BD494" s="3"/>
      <c r="BE494" s="3"/>
      <c r="BF494" s="3"/>
      <c r="BG494" s="3"/>
    </row>
    <row r="495" spans="1:59" ht="21.75" customHeight="1" x14ac:dyDescent="0.2">
      <c r="A495" s="3"/>
      <c r="B495" s="3"/>
      <c r="C495" s="3"/>
      <c r="D495" s="3"/>
      <c r="E495" s="3"/>
      <c r="F495" s="3"/>
      <c r="G495" s="3"/>
      <c r="H495" s="3"/>
      <c r="I495" s="3"/>
      <c r="J495" s="3"/>
      <c r="M495" s="5"/>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c r="AW495" s="3"/>
      <c r="AX495" s="3"/>
      <c r="AY495" s="3"/>
      <c r="AZ495" s="3"/>
      <c r="BA495" s="3"/>
      <c r="BB495" s="3"/>
      <c r="BC495" s="3"/>
      <c r="BD495" s="3"/>
      <c r="BE495" s="3"/>
      <c r="BF495" s="3"/>
      <c r="BG495" s="3"/>
    </row>
    <row r="496" spans="1:59" ht="21.75" customHeight="1" x14ac:dyDescent="0.2">
      <c r="A496" s="3"/>
      <c r="B496" s="3"/>
      <c r="C496" s="3"/>
      <c r="D496" s="3"/>
      <c r="E496" s="3"/>
      <c r="F496" s="3"/>
      <c r="G496" s="3"/>
      <c r="H496" s="3"/>
      <c r="I496" s="3"/>
      <c r="J496" s="3"/>
      <c r="M496" s="5"/>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c r="AT496" s="3"/>
      <c r="AU496" s="3"/>
      <c r="AV496" s="3"/>
      <c r="AW496" s="3"/>
      <c r="AX496" s="3"/>
      <c r="AY496" s="3"/>
      <c r="AZ496" s="3"/>
      <c r="BA496" s="3"/>
      <c r="BB496" s="3"/>
      <c r="BC496" s="3"/>
      <c r="BD496" s="3"/>
      <c r="BE496" s="3"/>
      <c r="BF496" s="3"/>
      <c r="BG496" s="3"/>
    </row>
    <row r="497" spans="1:59" ht="21.75" customHeight="1" x14ac:dyDescent="0.2">
      <c r="A497" s="3"/>
      <c r="B497" s="3"/>
      <c r="C497" s="3"/>
      <c r="D497" s="3"/>
      <c r="E497" s="3"/>
      <c r="F497" s="3"/>
      <c r="G497" s="3"/>
      <c r="H497" s="3"/>
      <c r="I497" s="3"/>
      <c r="J497" s="3"/>
      <c r="M497" s="5"/>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c r="AU497" s="3"/>
      <c r="AV497" s="3"/>
      <c r="AW497" s="3"/>
      <c r="AX497" s="3"/>
      <c r="AY497" s="3"/>
      <c r="AZ497" s="3"/>
      <c r="BA497" s="3"/>
      <c r="BB497" s="3"/>
      <c r="BC497" s="3"/>
      <c r="BD497" s="3"/>
      <c r="BE497" s="3"/>
      <c r="BF497" s="3"/>
      <c r="BG497" s="3"/>
    </row>
    <row r="498" spans="1:59" ht="21.75" customHeight="1" x14ac:dyDescent="0.2">
      <c r="A498" s="3"/>
      <c r="B498" s="3"/>
      <c r="C498" s="3"/>
      <c r="D498" s="3"/>
      <c r="E498" s="3"/>
      <c r="F498" s="3"/>
      <c r="G498" s="3"/>
      <c r="H498" s="3"/>
      <c r="I498" s="3"/>
      <c r="J498" s="3"/>
      <c r="M498" s="5"/>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c r="AT498" s="3"/>
      <c r="AU498" s="3"/>
      <c r="AV498" s="3"/>
      <c r="AW498" s="3"/>
      <c r="AX498" s="3"/>
      <c r="AY498" s="3"/>
      <c r="AZ498" s="3"/>
      <c r="BA498" s="3"/>
      <c r="BB498" s="3"/>
      <c r="BC498" s="3"/>
      <c r="BD498" s="3"/>
      <c r="BE498" s="3"/>
      <c r="BF498" s="3"/>
      <c r="BG498" s="3"/>
    </row>
    <row r="499" spans="1:59" ht="21.75" customHeight="1" x14ac:dyDescent="0.2">
      <c r="A499" s="3"/>
      <c r="B499" s="3"/>
      <c r="C499" s="3"/>
      <c r="D499" s="3"/>
      <c r="E499" s="3"/>
      <c r="F499" s="3"/>
      <c r="G499" s="3"/>
      <c r="H499" s="3"/>
      <c r="I499" s="3"/>
      <c r="J499" s="3"/>
      <c r="M499" s="5"/>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c r="AV499" s="3"/>
      <c r="AW499" s="3"/>
      <c r="AX499" s="3"/>
      <c r="AY499" s="3"/>
      <c r="AZ499" s="3"/>
      <c r="BA499" s="3"/>
      <c r="BB499" s="3"/>
      <c r="BC499" s="3"/>
      <c r="BD499" s="3"/>
      <c r="BE499" s="3"/>
      <c r="BF499" s="3"/>
      <c r="BG499" s="3"/>
    </row>
    <row r="500" spans="1:59" ht="21.75" customHeight="1" x14ac:dyDescent="0.2">
      <c r="A500" s="3"/>
      <c r="B500" s="3"/>
      <c r="C500" s="3"/>
      <c r="D500" s="3"/>
      <c r="E500" s="3"/>
      <c r="F500" s="3"/>
      <c r="G500" s="3"/>
      <c r="H500" s="3"/>
      <c r="I500" s="3"/>
      <c r="J500" s="3"/>
      <c r="M500" s="5"/>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c r="AT500" s="3"/>
      <c r="AU500" s="3"/>
      <c r="AV500" s="3"/>
      <c r="AW500" s="3"/>
      <c r="AX500" s="3"/>
      <c r="AY500" s="3"/>
      <c r="AZ500" s="3"/>
      <c r="BA500" s="3"/>
      <c r="BB500" s="3"/>
      <c r="BC500" s="3"/>
      <c r="BD500" s="3"/>
      <c r="BE500" s="3"/>
      <c r="BF500" s="3"/>
      <c r="BG500" s="3"/>
    </row>
    <row r="501" spans="1:59" ht="21.75" customHeight="1" x14ac:dyDescent="0.2">
      <c r="A501" s="3"/>
      <c r="B501" s="3"/>
      <c r="C501" s="3"/>
      <c r="D501" s="3"/>
      <c r="E501" s="3"/>
      <c r="F501" s="3"/>
      <c r="G501" s="3"/>
      <c r="H501" s="3"/>
      <c r="I501" s="3"/>
      <c r="J501" s="3"/>
      <c r="M501" s="5"/>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c r="AS501" s="3"/>
      <c r="AT501" s="3"/>
      <c r="AU501" s="3"/>
      <c r="AV501" s="3"/>
      <c r="AW501" s="3"/>
      <c r="AX501" s="3"/>
      <c r="AY501" s="3"/>
      <c r="AZ501" s="3"/>
      <c r="BA501" s="3"/>
      <c r="BB501" s="3"/>
      <c r="BC501" s="3"/>
      <c r="BD501" s="3"/>
      <c r="BE501" s="3"/>
      <c r="BF501" s="3"/>
      <c r="BG501" s="3"/>
    </row>
    <row r="502" spans="1:59" ht="21.75" customHeight="1" x14ac:dyDescent="0.2">
      <c r="A502" s="3"/>
      <c r="B502" s="3"/>
      <c r="C502" s="3"/>
      <c r="D502" s="3"/>
      <c r="E502" s="3"/>
      <c r="F502" s="3"/>
      <c r="G502" s="3"/>
      <c r="H502" s="3"/>
      <c r="I502" s="3"/>
      <c r="J502" s="3"/>
      <c r="M502" s="5"/>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c r="AU502" s="3"/>
      <c r="AV502" s="3"/>
      <c r="AW502" s="3"/>
      <c r="AX502" s="3"/>
      <c r="AY502" s="3"/>
      <c r="AZ502" s="3"/>
      <c r="BA502" s="3"/>
      <c r="BB502" s="3"/>
      <c r="BC502" s="3"/>
      <c r="BD502" s="3"/>
      <c r="BE502" s="3"/>
      <c r="BF502" s="3"/>
      <c r="BG502" s="3"/>
    </row>
    <row r="503" spans="1:59" ht="21.75" customHeight="1" x14ac:dyDescent="0.2">
      <c r="A503" s="3"/>
      <c r="B503" s="3"/>
      <c r="C503" s="3"/>
      <c r="D503" s="3"/>
      <c r="E503" s="3"/>
      <c r="F503" s="3"/>
      <c r="G503" s="3"/>
      <c r="H503" s="3"/>
      <c r="I503" s="3"/>
      <c r="J503" s="3"/>
      <c r="M503" s="5"/>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c r="AT503" s="3"/>
      <c r="AU503" s="3"/>
      <c r="AV503" s="3"/>
      <c r="AW503" s="3"/>
      <c r="AX503" s="3"/>
      <c r="AY503" s="3"/>
      <c r="AZ503" s="3"/>
      <c r="BA503" s="3"/>
      <c r="BB503" s="3"/>
      <c r="BC503" s="3"/>
      <c r="BD503" s="3"/>
      <c r="BE503" s="3"/>
      <c r="BF503" s="3"/>
      <c r="BG503" s="3"/>
    </row>
    <row r="504" spans="1:59" ht="21.75" customHeight="1" x14ac:dyDescent="0.2">
      <c r="A504" s="3"/>
      <c r="B504" s="3"/>
      <c r="C504" s="3"/>
      <c r="D504" s="3"/>
      <c r="E504" s="3"/>
      <c r="F504" s="3"/>
      <c r="G504" s="3"/>
      <c r="H504" s="3"/>
      <c r="I504" s="3"/>
      <c r="J504" s="3"/>
      <c r="M504" s="5"/>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c r="AX504" s="3"/>
      <c r="AY504" s="3"/>
      <c r="AZ504" s="3"/>
      <c r="BA504" s="3"/>
      <c r="BB504" s="3"/>
      <c r="BC504" s="3"/>
      <c r="BD504" s="3"/>
      <c r="BE504" s="3"/>
      <c r="BF504" s="3"/>
      <c r="BG504" s="3"/>
    </row>
    <row r="505" spans="1:59" ht="21.75" customHeight="1" x14ac:dyDescent="0.2">
      <c r="A505" s="3"/>
      <c r="B505" s="3"/>
      <c r="C505" s="3"/>
      <c r="D505" s="3"/>
      <c r="E505" s="3"/>
      <c r="F505" s="3"/>
      <c r="G505" s="3"/>
      <c r="H505" s="3"/>
      <c r="I505" s="3"/>
      <c r="J505" s="3"/>
      <c r="M505" s="5"/>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c r="AX505" s="3"/>
      <c r="AY505" s="3"/>
      <c r="AZ505" s="3"/>
      <c r="BA505" s="3"/>
      <c r="BB505" s="3"/>
      <c r="BC505" s="3"/>
      <c r="BD505" s="3"/>
      <c r="BE505" s="3"/>
      <c r="BF505" s="3"/>
      <c r="BG505" s="3"/>
    </row>
    <row r="506" spans="1:59" ht="21.75" customHeight="1" x14ac:dyDescent="0.2">
      <c r="A506" s="3"/>
      <c r="B506" s="3"/>
      <c r="C506" s="3"/>
      <c r="D506" s="3"/>
      <c r="E506" s="3"/>
      <c r="F506" s="3"/>
      <c r="G506" s="3"/>
      <c r="H506" s="3"/>
      <c r="I506" s="3"/>
      <c r="J506" s="3"/>
      <c r="M506" s="5"/>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c r="AU506" s="3"/>
      <c r="AV506" s="3"/>
      <c r="AW506" s="3"/>
      <c r="AX506" s="3"/>
      <c r="AY506" s="3"/>
      <c r="AZ506" s="3"/>
      <c r="BA506" s="3"/>
      <c r="BB506" s="3"/>
      <c r="BC506" s="3"/>
      <c r="BD506" s="3"/>
      <c r="BE506" s="3"/>
      <c r="BF506" s="3"/>
      <c r="BG506" s="3"/>
    </row>
    <row r="507" spans="1:59" ht="21.75" customHeight="1" x14ac:dyDescent="0.2">
      <c r="A507" s="3"/>
      <c r="B507" s="3"/>
      <c r="C507" s="3"/>
      <c r="D507" s="3"/>
      <c r="E507" s="3"/>
      <c r="F507" s="3"/>
      <c r="G507" s="3"/>
      <c r="H507" s="3"/>
      <c r="I507" s="3"/>
      <c r="J507" s="3"/>
      <c r="M507" s="5"/>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c r="AV507" s="3"/>
      <c r="AW507" s="3"/>
      <c r="AX507" s="3"/>
      <c r="AY507" s="3"/>
      <c r="AZ507" s="3"/>
      <c r="BA507" s="3"/>
      <c r="BB507" s="3"/>
      <c r="BC507" s="3"/>
      <c r="BD507" s="3"/>
      <c r="BE507" s="3"/>
      <c r="BF507" s="3"/>
      <c r="BG507" s="3"/>
    </row>
    <row r="508" spans="1:59" ht="21.75" customHeight="1" x14ac:dyDescent="0.2">
      <c r="A508" s="3"/>
      <c r="B508" s="3"/>
      <c r="C508" s="3"/>
      <c r="D508" s="3"/>
      <c r="E508" s="3"/>
      <c r="F508" s="3"/>
      <c r="G508" s="3"/>
      <c r="H508" s="3"/>
      <c r="I508" s="3"/>
      <c r="J508" s="3"/>
      <c r="M508" s="5"/>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c r="AT508" s="3"/>
      <c r="AU508" s="3"/>
      <c r="AV508" s="3"/>
      <c r="AW508" s="3"/>
      <c r="AX508" s="3"/>
      <c r="AY508" s="3"/>
      <c r="AZ508" s="3"/>
      <c r="BA508" s="3"/>
      <c r="BB508" s="3"/>
      <c r="BC508" s="3"/>
      <c r="BD508" s="3"/>
      <c r="BE508" s="3"/>
      <c r="BF508" s="3"/>
      <c r="BG508" s="3"/>
    </row>
    <row r="509" spans="1:59" ht="21.75" customHeight="1" x14ac:dyDescent="0.2">
      <c r="A509" s="3"/>
      <c r="B509" s="3"/>
      <c r="C509" s="3"/>
      <c r="D509" s="3"/>
      <c r="E509" s="3"/>
      <c r="F509" s="3"/>
      <c r="G509" s="3"/>
      <c r="H509" s="3"/>
      <c r="I509" s="3"/>
      <c r="J509" s="3"/>
      <c r="M509" s="5"/>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c r="AV509" s="3"/>
      <c r="AW509" s="3"/>
      <c r="AX509" s="3"/>
      <c r="AY509" s="3"/>
      <c r="AZ509" s="3"/>
      <c r="BA509" s="3"/>
      <c r="BB509" s="3"/>
      <c r="BC509" s="3"/>
      <c r="BD509" s="3"/>
      <c r="BE509" s="3"/>
      <c r="BF509" s="3"/>
      <c r="BG509" s="3"/>
    </row>
    <row r="510" spans="1:59" ht="21.75" customHeight="1" x14ac:dyDescent="0.2">
      <c r="A510" s="3"/>
      <c r="B510" s="3"/>
      <c r="C510" s="3"/>
      <c r="D510" s="3"/>
      <c r="E510" s="3"/>
      <c r="F510" s="3"/>
      <c r="G510" s="3"/>
      <c r="H510" s="3"/>
      <c r="I510" s="3"/>
      <c r="J510" s="3"/>
      <c r="M510" s="5"/>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c r="AV510" s="3"/>
      <c r="AW510" s="3"/>
      <c r="AX510" s="3"/>
      <c r="AY510" s="3"/>
      <c r="AZ510" s="3"/>
      <c r="BA510" s="3"/>
      <c r="BB510" s="3"/>
      <c r="BC510" s="3"/>
      <c r="BD510" s="3"/>
      <c r="BE510" s="3"/>
      <c r="BF510" s="3"/>
      <c r="BG510" s="3"/>
    </row>
    <row r="511" spans="1:59" ht="21.75" customHeight="1" x14ac:dyDescent="0.2">
      <c r="A511" s="3"/>
      <c r="B511" s="3"/>
      <c r="C511" s="3"/>
      <c r="D511" s="3"/>
      <c r="E511" s="3"/>
      <c r="F511" s="3"/>
      <c r="G511" s="3"/>
      <c r="H511" s="3"/>
      <c r="I511" s="3"/>
      <c r="J511" s="3"/>
      <c r="M511" s="5"/>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c r="AU511" s="3"/>
      <c r="AV511" s="3"/>
      <c r="AW511" s="3"/>
      <c r="AX511" s="3"/>
      <c r="AY511" s="3"/>
      <c r="AZ511" s="3"/>
      <c r="BA511" s="3"/>
      <c r="BB511" s="3"/>
      <c r="BC511" s="3"/>
      <c r="BD511" s="3"/>
      <c r="BE511" s="3"/>
      <c r="BF511" s="3"/>
      <c r="BG511" s="3"/>
    </row>
    <row r="512" spans="1:59" ht="21.75" customHeight="1" x14ac:dyDescent="0.2">
      <c r="A512" s="3"/>
      <c r="B512" s="3"/>
      <c r="C512" s="3"/>
      <c r="D512" s="3"/>
      <c r="E512" s="3"/>
      <c r="F512" s="3"/>
      <c r="G512" s="3"/>
      <c r="H512" s="3"/>
      <c r="I512" s="3"/>
      <c r="J512" s="3"/>
      <c r="M512" s="5"/>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c r="AV512" s="3"/>
      <c r="AW512" s="3"/>
      <c r="AX512" s="3"/>
      <c r="AY512" s="3"/>
      <c r="AZ512" s="3"/>
      <c r="BA512" s="3"/>
      <c r="BB512" s="3"/>
      <c r="BC512" s="3"/>
      <c r="BD512" s="3"/>
      <c r="BE512" s="3"/>
      <c r="BF512" s="3"/>
      <c r="BG512" s="3"/>
    </row>
    <row r="513" spans="1:59" ht="21.75" customHeight="1" x14ac:dyDescent="0.2">
      <c r="A513" s="3"/>
      <c r="B513" s="3"/>
      <c r="C513" s="3"/>
      <c r="D513" s="3"/>
      <c r="E513" s="3"/>
      <c r="F513" s="3"/>
      <c r="G513" s="3"/>
      <c r="H513" s="3"/>
      <c r="I513" s="3"/>
      <c r="J513" s="3"/>
      <c r="M513" s="5"/>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c r="AW513" s="3"/>
      <c r="AX513" s="3"/>
      <c r="AY513" s="3"/>
      <c r="AZ513" s="3"/>
      <c r="BA513" s="3"/>
      <c r="BB513" s="3"/>
      <c r="BC513" s="3"/>
      <c r="BD513" s="3"/>
      <c r="BE513" s="3"/>
      <c r="BF513" s="3"/>
      <c r="BG513" s="3"/>
    </row>
    <row r="514" spans="1:59" ht="21.75" customHeight="1" x14ac:dyDescent="0.2">
      <c r="A514" s="3"/>
      <c r="B514" s="3"/>
      <c r="C514" s="3"/>
      <c r="D514" s="3"/>
      <c r="E514" s="3"/>
      <c r="F514" s="3"/>
      <c r="G514" s="3"/>
      <c r="H514" s="3"/>
      <c r="I514" s="3"/>
      <c r="J514" s="3"/>
      <c r="M514" s="5"/>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c r="AX514" s="3"/>
      <c r="AY514" s="3"/>
      <c r="AZ514" s="3"/>
      <c r="BA514" s="3"/>
      <c r="BB514" s="3"/>
      <c r="BC514" s="3"/>
      <c r="BD514" s="3"/>
      <c r="BE514" s="3"/>
      <c r="BF514" s="3"/>
      <c r="BG514" s="3"/>
    </row>
    <row r="515" spans="1:59" ht="21.75" customHeight="1" x14ac:dyDescent="0.2">
      <c r="A515" s="3"/>
      <c r="B515" s="3"/>
      <c r="C515" s="3"/>
      <c r="D515" s="3"/>
      <c r="E515" s="3"/>
      <c r="F515" s="3"/>
      <c r="G515" s="3"/>
      <c r="H515" s="3"/>
      <c r="I515" s="3"/>
      <c r="J515" s="3"/>
      <c r="M515" s="5"/>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c r="AW515" s="3"/>
      <c r="AX515" s="3"/>
      <c r="AY515" s="3"/>
      <c r="AZ515" s="3"/>
      <c r="BA515" s="3"/>
      <c r="BB515" s="3"/>
      <c r="BC515" s="3"/>
      <c r="BD515" s="3"/>
      <c r="BE515" s="3"/>
      <c r="BF515" s="3"/>
      <c r="BG515" s="3"/>
    </row>
    <row r="516" spans="1:59" ht="21.75" customHeight="1" x14ac:dyDescent="0.2">
      <c r="A516" s="3"/>
      <c r="B516" s="3"/>
      <c r="C516" s="3"/>
      <c r="D516" s="3"/>
      <c r="E516" s="3"/>
      <c r="F516" s="3"/>
      <c r="G516" s="3"/>
      <c r="H516" s="3"/>
      <c r="I516" s="3"/>
      <c r="J516" s="3"/>
      <c r="M516" s="5"/>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c r="AV516" s="3"/>
      <c r="AW516" s="3"/>
      <c r="AX516" s="3"/>
      <c r="AY516" s="3"/>
      <c r="AZ516" s="3"/>
      <c r="BA516" s="3"/>
      <c r="BB516" s="3"/>
      <c r="BC516" s="3"/>
      <c r="BD516" s="3"/>
      <c r="BE516" s="3"/>
      <c r="BF516" s="3"/>
      <c r="BG516" s="3"/>
    </row>
    <row r="517" spans="1:59" ht="21.75" customHeight="1" x14ac:dyDescent="0.2">
      <c r="A517" s="3"/>
      <c r="B517" s="3"/>
      <c r="C517" s="3"/>
      <c r="D517" s="3"/>
      <c r="E517" s="3"/>
      <c r="F517" s="3"/>
      <c r="G517" s="3"/>
      <c r="H517" s="3"/>
      <c r="I517" s="3"/>
      <c r="J517" s="3"/>
      <c r="M517" s="5"/>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c r="AV517" s="3"/>
      <c r="AW517" s="3"/>
      <c r="AX517" s="3"/>
      <c r="AY517" s="3"/>
      <c r="AZ517" s="3"/>
      <c r="BA517" s="3"/>
      <c r="BB517" s="3"/>
      <c r="BC517" s="3"/>
      <c r="BD517" s="3"/>
      <c r="BE517" s="3"/>
      <c r="BF517" s="3"/>
      <c r="BG517" s="3"/>
    </row>
    <row r="518" spans="1:59" ht="21.75" customHeight="1" x14ac:dyDescent="0.2">
      <c r="A518" s="3"/>
      <c r="B518" s="3"/>
      <c r="C518" s="3"/>
      <c r="D518" s="3"/>
      <c r="E518" s="3"/>
      <c r="F518" s="3"/>
      <c r="G518" s="3"/>
      <c r="H518" s="3"/>
      <c r="I518" s="3"/>
      <c r="J518" s="3"/>
      <c r="M518" s="5"/>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c r="AU518" s="3"/>
      <c r="AV518" s="3"/>
      <c r="AW518" s="3"/>
      <c r="AX518" s="3"/>
      <c r="AY518" s="3"/>
      <c r="AZ518" s="3"/>
      <c r="BA518" s="3"/>
      <c r="BB518" s="3"/>
      <c r="BC518" s="3"/>
      <c r="BD518" s="3"/>
      <c r="BE518" s="3"/>
      <c r="BF518" s="3"/>
      <c r="BG518" s="3"/>
    </row>
    <row r="519" spans="1:59" ht="21.75" customHeight="1" x14ac:dyDescent="0.2">
      <c r="A519" s="3"/>
      <c r="B519" s="3"/>
      <c r="C519" s="3"/>
      <c r="D519" s="3"/>
      <c r="E519" s="3"/>
      <c r="F519" s="3"/>
      <c r="G519" s="3"/>
      <c r="H519" s="3"/>
      <c r="I519" s="3"/>
      <c r="J519" s="3"/>
      <c r="M519" s="5"/>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c r="AV519" s="3"/>
      <c r="AW519" s="3"/>
      <c r="AX519" s="3"/>
      <c r="AY519" s="3"/>
      <c r="AZ519" s="3"/>
      <c r="BA519" s="3"/>
      <c r="BB519" s="3"/>
      <c r="BC519" s="3"/>
      <c r="BD519" s="3"/>
      <c r="BE519" s="3"/>
      <c r="BF519" s="3"/>
      <c r="BG519" s="3"/>
    </row>
    <row r="520" spans="1:59" ht="21.75" customHeight="1" x14ac:dyDescent="0.2">
      <c r="A520" s="3"/>
      <c r="B520" s="3"/>
      <c r="C520" s="3"/>
      <c r="D520" s="3"/>
      <c r="E520" s="3"/>
      <c r="F520" s="3"/>
      <c r="G520" s="3"/>
      <c r="H520" s="3"/>
      <c r="I520" s="3"/>
      <c r="J520" s="3"/>
      <c r="M520" s="5"/>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c r="AV520" s="3"/>
      <c r="AW520" s="3"/>
      <c r="AX520" s="3"/>
      <c r="AY520" s="3"/>
      <c r="AZ520" s="3"/>
      <c r="BA520" s="3"/>
      <c r="BB520" s="3"/>
      <c r="BC520" s="3"/>
      <c r="BD520" s="3"/>
      <c r="BE520" s="3"/>
      <c r="BF520" s="3"/>
      <c r="BG520" s="3"/>
    </row>
    <row r="521" spans="1:59" ht="21.75" customHeight="1" x14ac:dyDescent="0.2">
      <c r="A521" s="3"/>
      <c r="B521" s="3"/>
      <c r="C521" s="3"/>
      <c r="D521" s="3"/>
      <c r="E521" s="3"/>
      <c r="F521" s="3"/>
      <c r="G521" s="3"/>
      <c r="H521" s="3"/>
      <c r="I521" s="3"/>
      <c r="J521" s="3"/>
      <c r="M521" s="5"/>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c r="AV521" s="3"/>
      <c r="AW521" s="3"/>
      <c r="AX521" s="3"/>
      <c r="AY521" s="3"/>
      <c r="AZ521" s="3"/>
      <c r="BA521" s="3"/>
      <c r="BB521" s="3"/>
      <c r="BC521" s="3"/>
      <c r="BD521" s="3"/>
      <c r="BE521" s="3"/>
      <c r="BF521" s="3"/>
      <c r="BG521" s="3"/>
    </row>
    <row r="522" spans="1:59" ht="21.75" customHeight="1" x14ac:dyDescent="0.2">
      <c r="A522" s="3"/>
      <c r="B522" s="3"/>
      <c r="C522" s="3"/>
      <c r="D522" s="3"/>
      <c r="E522" s="3"/>
      <c r="F522" s="3"/>
      <c r="G522" s="3"/>
      <c r="H522" s="3"/>
      <c r="I522" s="3"/>
      <c r="J522" s="3"/>
      <c r="M522" s="5"/>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c r="AW522" s="3"/>
      <c r="AX522" s="3"/>
      <c r="AY522" s="3"/>
      <c r="AZ522" s="3"/>
      <c r="BA522" s="3"/>
      <c r="BB522" s="3"/>
      <c r="BC522" s="3"/>
      <c r="BD522" s="3"/>
      <c r="BE522" s="3"/>
      <c r="BF522" s="3"/>
      <c r="BG522" s="3"/>
    </row>
    <row r="523" spans="1:59" ht="21.75" customHeight="1" x14ac:dyDescent="0.2">
      <c r="A523" s="3"/>
      <c r="B523" s="3"/>
      <c r="C523" s="3"/>
      <c r="D523" s="3"/>
      <c r="E523" s="3"/>
      <c r="F523" s="3"/>
      <c r="G523" s="3"/>
      <c r="H523" s="3"/>
      <c r="I523" s="3"/>
      <c r="J523" s="3"/>
      <c r="M523" s="5"/>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c r="AU523" s="3"/>
      <c r="AV523" s="3"/>
      <c r="AW523" s="3"/>
      <c r="AX523" s="3"/>
      <c r="AY523" s="3"/>
      <c r="AZ523" s="3"/>
      <c r="BA523" s="3"/>
      <c r="BB523" s="3"/>
      <c r="BC523" s="3"/>
      <c r="BD523" s="3"/>
      <c r="BE523" s="3"/>
      <c r="BF523" s="3"/>
      <c r="BG523" s="3"/>
    </row>
    <row r="524" spans="1:59" ht="21.75" customHeight="1" x14ac:dyDescent="0.2">
      <c r="A524" s="3"/>
      <c r="B524" s="3"/>
      <c r="C524" s="3"/>
      <c r="D524" s="3"/>
      <c r="E524" s="3"/>
      <c r="F524" s="3"/>
      <c r="G524" s="3"/>
      <c r="H524" s="3"/>
      <c r="I524" s="3"/>
      <c r="J524" s="3"/>
      <c r="M524" s="5"/>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c r="AV524" s="3"/>
      <c r="AW524" s="3"/>
      <c r="AX524" s="3"/>
      <c r="AY524" s="3"/>
      <c r="AZ524" s="3"/>
      <c r="BA524" s="3"/>
      <c r="BB524" s="3"/>
      <c r="BC524" s="3"/>
      <c r="BD524" s="3"/>
      <c r="BE524" s="3"/>
      <c r="BF524" s="3"/>
      <c r="BG524" s="3"/>
    </row>
    <row r="525" spans="1:59" ht="21.75" customHeight="1" x14ac:dyDescent="0.2">
      <c r="A525" s="3"/>
      <c r="B525" s="3"/>
      <c r="C525" s="3"/>
      <c r="D525" s="3"/>
      <c r="E525" s="3"/>
      <c r="F525" s="3"/>
      <c r="G525" s="3"/>
      <c r="H525" s="3"/>
      <c r="I525" s="3"/>
      <c r="J525" s="3"/>
      <c r="M525" s="5"/>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3"/>
      <c r="AX525" s="3"/>
      <c r="AY525" s="3"/>
      <c r="AZ525" s="3"/>
      <c r="BA525" s="3"/>
      <c r="BB525" s="3"/>
      <c r="BC525" s="3"/>
      <c r="BD525" s="3"/>
      <c r="BE525" s="3"/>
      <c r="BF525" s="3"/>
      <c r="BG525" s="3"/>
    </row>
    <row r="526" spans="1:59" ht="21.75" customHeight="1" x14ac:dyDescent="0.2">
      <c r="A526" s="3"/>
      <c r="B526" s="3"/>
      <c r="C526" s="3"/>
      <c r="D526" s="3"/>
      <c r="E526" s="3"/>
      <c r="F526" s="3"/>
      <c r="G526" s="3"/>
      <c r="H526" s="3"/>
      <c r="I526" s="3"/>
      <c r="J526" s="3"/>
      <c r="M526" s="5"/>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c r="AU526" s="3"/>
      <c r="AV526" s="3"/>
      <c r="AW526" s="3"/>
      <c r="AX526" s="3"/>
      <c r="AY526" s="3"/>
      <c r="AZ526" s="3"/>
      <c r="BA526" s="3"/>
      <c r="BB526" s="3"/>
      <c r="BC526" s="3"/>
      <c r="BD526" s="3"/>
      <c r="BE526" s="3"/>
      <c r="BF526" s="3"/>
      <c r="BG526" s="3"/>
    </row>
    <row r="527" spans="1:59" ht="21.75" customHeight="1" x14ac:dyDescent="0.2">
      <c r="A527" s="3"/>
      <c r="B527" s="3"/>
      <c r="C527" s="3"/>
      <c r="D527" s="3"/>
      <c r="E527" s="3"/>
      <c r="F527" s="3"/>
      <c r="G527" s="3"/>
      <c r="H527" s="3"/>
      <c r="I527" s="3"/>
      <c r="J527" s="3"/>
      <c r="M527" s="5"/>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c r="AV527" s="3"/>
      <c r="AW527" s="3"/>
      <c r="AX527" s="3"/>
      <c r="AY527" s="3"/>
      <c r="AZ527" s="3"/>
      <c r="BA527" s="3"/>
      <c r="BB527" s="3"/>
      <c r="BC527" s="3"/>
      <c r="BD527" s="3"/>
      <c r="BE527" s="3"/>
      <c r="BF527" s="3"/>
      <c r="BG527" s="3"/>
    </row>
    <row r="528" spans="1:59" ht="21.75" customHeight="1" x14ac:dyDescent="0.2">
      <c r="A528" s="3"/>
      <c r="B528" s="3"/>
      <c r="C528" s="3"/>
      <c r="D528" s="3"/>
      <c r="E528" s="3"/>
      <c r="F528" s="3"/>
      <c r="G528" s="3"/>
      <c r="H528" s="3"/>
      <c r="I528" s="3"/>
      <c r="J528" s="3"/>
      <c r="M528" s="5"/>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3"/>
      <c r="AX528" s="3"/>
      <c r="AY528" s="3"/>
      <c r="AZ528" s="3"/>
      <c r="BA528" s="3"/>
      <c r="BB528" s="3"/>
      <c r="BC528" s="3"/>
      <c r="BD528" s="3"/>
      <c r="BE528" s="3"/>
      <c r="BF528" s="3"/>
      <c r="BG528" s="3"/>
    </row>
    <row r="529" spans="1:59" ht="21.75" customHeight="1" x14ac:dyDescent="0.2">
      <c r="A529" s="3"/>
      <c r="B529" s="3"/>
      <c r="C529" s="3"/>
      <c r="D529" s="3"/>
      <c r="E529" s="3"/>
      <c r="F529" s="3"/>
      <c r="G529" s="3"/>
      <c r="H529" s="3"/>
      <c r="I529" s="3"/>
      <c r="J529" s="3"/>
      <c r="M529" s="5"/>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c r="AX529" s="3"/>
      <c r="AY529" s="3"/>
      <c r="AZ529" s="3"/>
      <c r="BA529" s="3"/>
      <c r="BB529" s="3"/>
      <c r="BC529" s="3"/>
      <c r="BD529" s="3"/>
      <c r="BE529" s="3"/>
      <c r="BF529" s="3"/>
      <c r="BG529" s="3"/>
    </row>
    <row r="530" spans="1:59" ht="21.75" customHeight="1" x14ac:dyDescent="0.2">
      <c r="A530" s="3"/>
      <c r="B530" s="3"/>
      <c r="C530" s="3"/>
      <c r="D530" s="3"/>
      <c r="E530" s="3"/>
      <c r="F530" s="3"/>
      <c r="G530" s="3"/>
      <c r="H530" s="3"/>
      <c r="I530" s="3"/>
      <c r="J530" s="3"/>
      <c r="M530" s="5"/>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c r="AX530" s="3"/>
      <c r="AY530" s="3"/>
      <c r="AZ530" s="3"/>
      <c r="BA530" s="3"/>
      <c r="BB530" s="3"/>
      <c r="BC530" s="3"/>
      <c r="BD530" s="3"/>
      <c r="BE530" s="3"/>
      <c r="BF530" s="3"/>
      <c r="BG530" s="3"/>
    </row>
    <row r="531" spans="1:59" ht="21.75" customHeight="1" x14ac:dyDescent="0.2">
      <c r="A531" s="3"/>
      <c r="B531" s="3"/>
      <c r="C531" s="3"/>
      <c r="D531" s="3"/>
      <c r="E531" s="3"/>
      <c r="F531" s="3"/>
      <c r="G531" s="3"/>
      <c r="H531" s="3"/>
      <c r="I531" s="3"/>
      <c r="J531" s="3"/>
      <c r="M531" s="5"/>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3"/>
      <c r="AX531" s="3"/>
      <c r="AY531" s="3"/>
      <c r="AZ531" s="3"/>
      <c r="BA531" s="3"/>
      <c r="BB531" s="3"/>
      <c r="BC531" s="3"/>
      <c r="BD531" s="3"/>
      <c r="BE531" s="3"/>
      <c r="BF531" s="3"/>
      <c r="BG531" s="3"/>
    </row>
    <row r="532" spans="1:59" ht="21.75" customHeight="1" x14ac:dyDescent="0.2">
      <c r="A532" s="3"/>
      <c r="B532" s="3"/>
      <c r="C532" s="3"/>
      <c r="D532" s="3"/>
      <c r="E532" s="3"/>
      <c r="F532" s="3"/>
      <c r="G532" s="3"/>
      <c r="H532" s="3"/>
      <c r="I532" s="3"/>
      <c r="J532" s="3"/>
      <c r="M532" s="5"/>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3"/>
      <c r="AX532" s="3"/>
      <c r="AY532" s="3"/>
      <c r="AZ532" s="3"/>
      <c r="BA532" s="3"/>
      <c r="BB532" s="3"/>
      <c r="BC532" s="3"/>
      <c r="BD532" s="3"/>
      <c r="BE532" s="3"/>
      <c r="BF532" s="3"/>
      <c r="BG532" s="3"/>
    </row>
    <row r="533" spans="1:59" ht="21.75" customHeight="1" x14ac:dyDescent="0.2">
      <c r="A533" s="3"/>
      <c r="B533" s="3"/>
      <c r="C533" s="3"/>
      <c r="D533" s="3"/>
      <c r="E533" s="3"/>
      <c r="F533" s="3"/>
      <c r="G533" s="3"/>
      <c r="H533" s="3"/>
      <c r="I533" s="3"/>
      <c r="J533" s="3"/>
      <c r="M533" s="5"/>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c r="AU533" s="3"/>
      <c r="AV533" s="3"/>
      <c r="AW533" s="3"/>
      <c r="AX533" s="3"/>
      <c r="AY533" s="3"/>
      <c r="AZ533" s="3"/>
      <c r="BA533" s="3"/>
      <c r="BB533" s="3"/>
      <c r="BC533" s="3"/>
      <c r="BD533" s="3"/>
      <c r="BE533" s="3"/>
      <c r="BF533" s="3"/>
      <c r="BG533" s="3"/>
    </row>
    <row r="534" spans="1:59" ht="21.75" customHeight="1" x14ac:dyDescent="0.2">
      <c r="A534" s="3"/>
      <c r="B534" s="3"/>
      <c r="C534" s="3"/>
      <c r="D534" s="3"/>
      <c r="E534" s="3"/>
      <c r="F534" s="3"/>
      <c r="G534" s="3"/>
      <c r="H534" s="3"/>
      <c r="I534" s="3"/>
      <c r="J534" s="3"/>
      <c r="M534" s="5"/>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c r="AU534" s="3"/>
      <c r="AV534" s="3"/>
      <c r="AW534" s="3"/>
      <c r="AX534" s="3"/>
      <c r="AY534" s="3"/>
      <c r="AZ534" s="3"/>
      <c r="BA534" s="3"/>
      <c r="BB534" s="3"/>
      <c r="BC534" s="3"/>
      <c r="BD534" s="3"/>
      <c r="BE534" s="3"/>
      <c r="BF534" s="3"/>
      <c r="BG534" s="3"/>
    </row>
    <row r="535" spans="1:59" ht="21.75" customHeight="1" x14ac:dyDescent="0.2">
      <c r="A535" s="3"/>
      <c r="B535" s="3"/>
      <c r="C535" s="3"/>
      <c r="D535" s="3"/>
      <c r="E535" s="3"/>
      <c r="F535" s="3"/>
      <c r="G535" s="3"/>
      <c r="H535" s="3"/>
      <c r="I535" s="3"/>
      <c r="J535" s="3"/>
      <c r="M535" s="5"/>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c r="AV535" s="3"/>
      <c r="AW535" s="3"/>
      <c r="AX535" s="3"/>
      <c r="AY535" s="3"/>
      <c r="AZ535" s="3"/>
      <c r="BA535" s="3"/>
      <c r="BB535" s="3"/>
      <c r="BC535" s="3"/>
      <c r="BD535" s="3"/>
      <c r="BE535" s="3"/>
      <c r="BF535" s="3"/>
      <c r="BG535" s="3"/>
    </row>
    <row r="536" spans="1:59" ht="21.75" customHeight="1" x14ac:dyDescent="0.2">
      <c r="A536" s="3"/>
      <c r="B536" s="3"/>
      <c r="C536" s="3"/>
      <c r="D536" s="3"/>
      <c r="E536" s="3"/>
      <c r="F536" s="3"/>
      <c r="G536" s="3"/>
      <c r="H536" s="3"/>
      <c r="I536" s="3"/>
      <c r="J536" s="3"/>
      <c r="M536" s="5"/>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c r="AT536" s="3"/>
      <c r="AU536" s="3"/>
      <c r="AV536" s="3"/>
      <c r="AW536" s="3"/>
      <c r="AX536" s="3"/>
      <c r="AY536" s="3"/>
      <c r="AZ536" s="3"/>
      <c r="BA536" s="3"/>
      <c r="BB536" s="3"/>
      <c r="BC536" s="3"/>
      <c r="BD536" s="3"/>
      <c r="BE536" s="3"/>
      <c r="BF536" s="3"/>
      <c r="BG536" s="3"/>
    </row>
    <row r="537" spans="1:59" ht="21.75" customHeight="1" x14ac:dyDescent="0.2">
      <c r="A537" s="3"/>
      <c r="B537" s="3"/>
      <c r="C537" s="3"/>
      <c r="D537" s="3"/>
      <c r="E537" s="3"/>
      <c r="F537" s="3"/>
      <c r="G537" s="3"/>
      <c r="H537" s="3"/>
      <c r="I537" s="3"/>
      <c r="J537" s="3"/>
      <c r="M537" s="5"/>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c r="AT537" s="3"/>
      <c r="AU537" s="3"/>
      <c r="AV537" s="3"/>
      <c r="AW537" s="3"/>
      <c r="AX537" s="3"/>
      <c r="AY537" s="3"/>
      <c r="AZ537" s="3"/>
      <c r="BA537" s="3"/>
      <c r="BB537" s="3"/>
      <c r="BC537" s="3"/>
      <c r="BD537" s="3"/>
      <c r="BE537" s="3"/>
      <c r="BF537" s="3"/>
      <c r="BG537" s="3"/>
    </row>
    <row r="538" spans="1:59" ht="21.75" customHeight="1" x14ac:dyDescent="0.2">
      <c r="A538" s="3"/>
      <c r="B538" s="3"/>
      <c r="C538" s="3"/>
      <c r="D538" s="3"/>
      <c r="E538" s="3"/>
      <c r="F538" s="3"/>
      <c r="G538" s="3"/>
      <c r="H538" s="3"/>
      <c r="I538" s="3"/>
      <c r="J538" s="3"/>
      <c r="M538" s="5"/>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c r="AT538" s="3"/>
      <c r="AU538" s="3"/>
      <c r="AV538" s="3"/>
      <c r="AW538" s="3"/>
      <c r="AX538" s="3"/>
      <c r="AY538" s="3"/>
      <c r="AZ538" s="3"/>
      <c r="BA538" s="3"/>
      <c r="BB538" s="3"/>
      <c r="BC538" s="3"/>
      <c r="BD538" s="3"/>
      <c r="BE538" s="3"/>
      <c r="BF538" s="3"/>
      <c r="BG538" s="3"/>
    </row>
    <row r="539" spans="1:59" ht="21.75" customHeight="1" x14ac:dyDescent="0.2">
      <c r="A539" s="3"/>
      <c r="B539" s="3"/>
      <c r="C539" s="3"/>
      <c r="D539" s="3"/>
      <c r="E539" s="3"/>
      <c r="F539" s="3"/>
      <c r="G539" s="3"/>
      <c r="H539" s="3"/>
      <c r="I539" s="3"/>
      <c r="J539" s="3"/>
      <c r="M539" s="5"/>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c r="AT539" s="3"/>
      <c r="AU539" s="3"/>
      <c r="AV539" s="3"/>
      <c r="AW539" s="3"/>
      <c r="AX539" s="3"/>
      <c r="AY539" s="3"/>
      <c r="AZ539" s="3"/>
      <c r="BA539" s="3"/>
      <c r="BB539" s="3"/>
      <c r="BC539" s="3"/>
      <c r="BD539" s="3"/>
      <c r="BE539" s="3"/>
      <c r="BF539" s="3"/>
      <c r="BG539" s="3"/>
    </row>
    <row r="540" spans="1:59" ht="21.75" customHeight="1" x14ac:dyDescent="0.2">
      <c r="A540" s="3"/>
      <c r="B540" s="3"/>
      <c r="C540" s="3"/>
      <c r="D540" s="3"/>
      <c r="E540" s="3"/>
      <c r="F540" s="3"/>
      <c r="G540" s="3"/>
      <c r="H540" s="3"/>
      <c r="I540" s="3"/>
      <c r="J540" s="3"/>
      <c r="M540" s="5"/>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c r="AT540" s="3"/>
      <c r="AU540" s="3"/>
      <c r="AV540" s="3"/>
      <c r="AW540" s="3"/>
      <c r="AX540" s="3"/>
      <c r="AY540" s="3"/>
      <c r="AZ540" s="3"/>
      <c r="BA540" s="3"/>
      <c r="BB540" s="3"/>
      <c r="BC540" s="3"/>
      <c r="BD540" s="3"/>
      <c r="BE540" s="3"/>
      <c r="BF540" s="3"/>
      <c r="BG540" s="3"/>
    </row>
    <row r="541" spans="1:59" ht="21.75" customHeight="1" x14ac:dyDescent="0.2">
      <c r="A541" s="3"/>
      <c r="B541" s="3"/>
      <c r="C541" s="3"/>
      <c r="D541" s="3"/>
      <c r="E541" s="3"/>
      <c r="F541" s="3"/>
      <c r="G541" s="3"/>
      <c r="H541" s="3"/>
      <c r="I541" s="3"/>
      <c r="J541" s="3"/>
      <c r="M541" s="5"/>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c r="AT541" s="3"/>
      <c r="AU541" s="3"/>
      <c r="AV541" s="3"/>
      <c r="AW541" s="3"/>
      <c r="AX541" s="3"/>
      <c r="AY541" s="3"/>
      <c r="AZ541" s="3"/>
      <c r="BA541" s="3"/>
      <c r="BB541" s="3"/>
      <c r="BC541" s="3"/>
      <c r="BD541" s="3"/>
      <c r="BE541" s="3"/>
      <c r="BF541" s="3"/>
      <c r="BG541" s="3"/>
    </row>
    <row r="542" spans="1:59" ht="21.75" customHeight="1" x14ac:dyDescent="0.2">
      <c r="A542" s="3"/>
      <c r="B542" s="3"/>
      <c r="C542" s="3"/>
      <c r="D542" s="3"/>
      <c r="E542" s="3"/>
      <c r="F542" s="3"/>
      <c r="G542" s="3"/>
      <c r="H542" s="3"/>
      <c r="I542" s="3"/>
      <c r="J542" s="3"/>
      <c r="M542" s="5"/>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c r="AT542" s="3"/>
      <c r="AU542" s="3"/>
      <c r="AV542" s="3"/>
      <c r="AW542" s="3"/>
      <c r="AX542" s="3"/>
      <c r="AY542" s="3"/>
      <c r="AZ542" s="3"/>
      <c r="BA542" s="3"/>
      <c r="BB542" s="3"/>
      <c r="BC542" s="3"/>
      <c r="BD542" s="3"/>
      <c r="BE542" s="3"/>
      <c r="BF542" s="3"/>
      <c r="BG542" s="3"/>
    </row>
    <row r="543" spans="1:59" ht="21.75" customHeight="1" x14ac:dyDescent="0.2">
      <c r="A543" s="3"/>
      <c r="B543" s="3"/>
      <c r="C543" s="3"/>
      <c r="D543" s="3"/>
      <c r="E543" s="3"/>
      <c r="F543" s="3"/>
      <c r="G543" s="3"/>
      <c r="H543" s="3"/>
      <c r="I543" s="3"/>
      <c r="J543" s="3"/>
      <c r="M543" s="5"/>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c r="AT543" s="3"/>
      <c r="AU543" s="3"/>
      <c r="AV543" s="3"/>
      <c r="AW543" s="3"/>
      <c r="AX543" s="3"/>
      <c r="AY543" s="3"/>
      <c r="AZ543" s="3"/>
      <c r="BA543" s="3"/>
      <c r="BB543" s="3"/>
      <c r="BC543" s="3"/>
      <c r="BD543" s="3"/>
      <c r="BE543" s="3"/>
      <c r="BF543" s="3"/>
      <c r="BG543" s="3"/>
    </row>
    <row r="544" spans="1:59" ht="21.75" customHeight="1" x14ac:dyDescent="0.2">
      <c r="A544" s="3"/>
      <c r="B544" s="3"/>
      <c r="C544" s="3"/>
      <c r="D544" s="3"/>
      <c r="E544" s="3"/>
      <c r="F544" s="3"/>
      <c r="G544" s="3"/>
      <c r="H544" s="3"/>
      <c r="I544" s="3"/>
      <c r="J544" s="3"/>
      <c r="M544" s="5"/>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c r="AT544" s="3"/>
      <c r="AU544" s="3"/>
      <c r="AV544" s="3"/>
      <c r="AW544" s="3"/>
      <c r="AX544" s="3"/>
      <c r="AY544" s="3"/>
      <c r="AZ544" s="3"/>
      <c r="BA544" s="3"/>
      <c r="BB544" s="3"/>
      <c r="BC544" s="3"/>
      <c r="BD544" s="3"/>
      <c r="BE544" s="3"/>
      <c r="BF544" s="3"/>
      <c r="BG544" s="3"/>
    </row>
    <row r="545" spans="1:59" ht="21.75" customHeight="1" x14ac:dyDescent="0.2">
      <c r="A545" s="3"/>
      <c r="B545" s="3"/>
      <c r="C545" s="3"/>
      <c r="D545" s="3"/>
      <c r="E545" s="3"/>
      <c r="F545" s="3"/>
      <c r="G545" s="3"/>
      <c r="H545" s="3"/>
      <c r="I545" s="3"/>
      <c r="J545" s="3"/>
      <c r="M545" s="5"/>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c r="AT545" s="3"/>
      <c r="AU545" s="3"/>
      <c r="AV545" s="3"/>
      <c r="AW545" s="3"/>
      <c r="AX545" s="3"/>
      <c r="AY545" s="3"/>
      <c r="AZ545" s="3"/>
      <c r="BA545" s="3"/>
      <c r="BB545" s="3"/>
      <c r="BC545" s="3"/>
      <c r="BD545" s="3"/>
      <c r="BE545" s="3"/>
      <c r="BF545" s="3"/>
      <c r="BG545" s="3"/>
    </row>
    <row r="546" spans="1:59" ht="21.75" customHeight="1" x14ac:dyDescent="0.2">
      <c r="A546" s="3"/>
      <c r="B546" s="3"/>
      <c r="C546" s="3"/>
      <c r="D546" s="3"/>
      <c r="E546" s="3"/>
      <c r="F546" s="3"/>
      <c r="G546" s="3"/>
      <c r="H546" s="3"/>
      <c r="I546" s="3"/>
      <c r="J546" s="3"/>
      <c r="M546" s="5"/>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c r="AS546" s="3"/>
      <c r="AT546" s="3"/>
      <c r="AU546" s="3"/>
      <c r="AV546" s="3"/>
      <c r="AW546" s="3"/>
      <c r="AX546" s="3"/>
      <c r="AY546" s="3"/>
      <c r="AZ546" s="3"/>
      <c r="BA546" s="3"/>
      <c r="BB546" s="3"/>
      <c r="BC546" s="3"/>
      <c r="BD546" s="3"/>
      <c r="BE546" s="3"/>
      <c r="BF546" s="3"/>
      <c r="BG546" s="3"/>
    </row>
    <row r="547" spans="1:59" ht="21.75" customHeight="1" x14ac:dyDescent="0.2">
      <c r="A547" s="3"/>
      <c r="B547" s="3"/>
      <c r="C547" s="3"/>
      <c r="D547" s="3"/>
      <c r="E547" s="3"/>
      <c r="F547" s="3"/>
      <c r="G547" s="3"/>
      <c r="H547" s="3"/>
      <c r="I547" s="3"/>
      <c r="J547" s="3"/>
      <c r="M547" s="5"/>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c r="AT547" s="3"/>
      <c r="AU547" s="3"/>
      <c r="AV547" s="3"/>
      <c r="AW547" s="3"/>
      <c r="AX547" s="3"/>
      <c r="AY547" s="3"/>
      <c r="AZ547" s="3"/>
      <c r="BA547" s="3"/>
      <c r="BB547" s="3"/>
      <c r="BC547" s="3"/>
      <c r="BD547" s="3"/>
      <c r="BE547" s="3"/>
      <c r="BF547" s="3"/>
      <c r="BG547" s="3"/>
    </row>
    <row r="548" spans="1:59" ht="21.75" customHeight="1" x14ac:dyDescent="0.2">
      <c r="A548" s="3"/>
      <c r="B548" s="3"/>
      <c r="C548" s="3"/>
      <c r="D548" s="3"/>
      <c r="E548" s="3"/>
      <c r="F548" s="3"/>
      <c r="G548" s="3"/>
      <c r="H548" s="3"/>
      <c r="I548" s="3"/>
      <c r="J548" s="3"/>
      <c r="M548" s="5"/>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c r="AT548" s="3"/>
      <c r="AU548" s="3"/>
      <c r="AV548" s="3"/>
      <c r="AW548" s="3"/>
      <c r="AX548" s="3"/>
      <c r="AY548" s="3"/>
      <c r="AZ548" s="3"/>
      <c r="BA548" s="3"/>
      <c r="BB548" s="3"/>
      <c r="BC548" s="3"/>
      <c r="BD548" s="3"/>
      <c r="BE548" s="3"/>
      <c r="BF548" s="3"/>
      <c r="BG548" s="3"/>
    </row>
    <row r="549" spans="1:59" ht="21.75" customHeight="1" x14ac:dyDescent="0.2">
      <c r="A549" s="3"/>
      <c r="B549" s="3"/>
      <c r="C549" s="3"/>
      <c r="D549" s="3"/>
      <c r="E549" s="3"/>
      <c r="F549" s="3"/>
      <c r="G549" s="3"/>
      <c r="H549" s="3"/>
      <c r="I549" s="3"/>
      <c r="J549" s="3"/>
      <c r="M549" s="5"/>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c r="AV549" s="3"/>
      <c r="AW549" s="3"/>
      <c r="AX549" s="3"/>
      <c r="AY549" s="3"/>
      <c r="AZ549" s="3"/>
      <c r="BA549" s="3"/>
      <c r="BB549" s="3"/>
      <c r="BC549" s="3"/>
      <c r="BD549" s="3"/>
      <c r="BE549" s="3"/>
      <c r="BF549" s="3"/>
      <c r="BG549" s="3"/>
    </row>
    <row r="550" spans="1:59" ht="21.75" customHeight="1" x14ac:dyDescent="0.2">
      <c r="A550" s="3"/>
      <c r="B550" s="3"/>
      <c r="C550" s="3"/>
      <c r="D550" s="3"/>
      <c r="E550" s="3"/>
      <c r="F550" s="3"/>
      <c r="G550" s="3"/>
      <c r="H550" s="3"/>
      <c r="I550" s="3"/>
      <c r="J550" s="3"/>
      <c r="M550" s="5"/>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c r="AT550" s="3"/>
      <c r="AU550" s="3"/>
      <c r="AV550" s="3"/>
      <c r="AW550" s="3"/>
      <c r="AX550" s="3"/>
      <c r="AY550" s="3"/>
      <c r="AZ550" s="3"/>
      <c r="BA550" s="3"/>
      <c r="BB550" s="3"/>
      <c r="BC550" s="3"/>
      <c r="BD550" s="3"/>
      <c r="BE550" s="3"/>
      <c r="BF550" s="3"/>
      <c r="BG550" s="3"/>
    </row>
    <row r="551" spans="1:59" ht="21.75" customHeight="1" x14ac:dyDescent="0.2">
      <c r="A551" s="3"/>
      <c r="B551" s="3"/>
      <c r="C551" s="3"/>
      <c r="D551" s="3"/>
      <c r="E551" s="3"/>
      <c r="F551" s="3"/>
      <c r="G551" s="3"/>
      <c r="H551" s="3"/>
      <c r="I551" s="3"/>
      <c r="J551" s="3"/>
      <c r="M551" s="5"/>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c r="AT551" s="3"/>
      <c r="AU551" s="3"/>
      <c r="AV551" s="3"/>
      <c r="AW551" s="3"/>
      <c r="AX551" s="3"/>
      <c r="AY551" s="3"/>
      <c r="AZ551" s="3"/>
      <c r="BA551" s="3"/>
      <c r="BB551" s="3"/>
      <c r="BC551" s="3"/>
      <c r="BD551" s="3"/>
      <c r="BE551" s="3"/>
      <c r="BF551" s="3"/>
      <c r="BG551" s="3"/>
    </row>
    <row r="552" spans="1:59" ht="21.75" customHeight="1" x14ac:dyDescent="0.2">
      <c r="A552" s="3"/>
      <c r="B552" s="3"/>
      <c r="C552" s="3"/>
      <c r="D552" s="3"/>
      <c r="E552" s="3"/>
      <c r="F552" s="3"/>
      <c r="G552" s="3"/>
      <c r="H552" s="3"/>
      <c r="I552" s="3"/>
      <c r="J552" s="3"/>
      <c r="M552" s="5"/>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c r="AT552" s="3"/>
      <c r="AU552" s="3"/>
      <c r="AV552" s="3"/>
      <c r="AW552" s="3"/>
      <c r="AX552" s="3"/>
      <c r="AY552" s="3"/>
      <c r="AZ552" s="3"/>
      <c r="BA552" s="3"/>
      <c r="BB552" s="3"/>
      <c r="BC552" s="3"/>
      <c r="BD552" s="3"/>
      <c r="BE552" s="3"/>
      <c r="BF552" s="3"/>
      <c r="BG552" s="3"/>
    </row>
    <row r="553" spans="1:59" ht="21.75" customHeight="1" x14ac:dyDescent="0.2">
      <c r="A553" s="3"/>
      <c r="B553" s="3"/>
      <c r="C553" s="3"/>
      <c r="D553" s="3"/>
      <c r="E553" s="3"/>
      <c r="F553" s="3"/>
      <c r="G553" s="3"/>
      <c r="H553" s="3"/>
      <c r="I553" s="3"/>
      <c r="J553" s="3"/>
      <c r="M553" s="5"/>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c r="AU553" s="3"/>
      <c r="AV553" s="3"/>
      <c r="AW553" s="3"/>
      <c r="AX553" s="3"/>
      <c r="AY553" s="3"/>
      <c r="AZ553" s="3"/>
      <c r="BA553" s="3"/>
      <c r="BB553" s="3"/>
      <c r="BC553" s="3"/>
      <c r="BD553" s="3"/>
      <c r="BE553" s="3"/>
      <c r="BF553" s="3"/>
      <c r="BG553" s="3"/>
    </row>
    <row r="554" spans="1:59" ht="21.75" customHeight="1" x14ac:dyDescent="0.2">
      <c r="A554" s="3"/>
      <c r="B554" s="3"/>
      <c r="C554" s="3"/>
      <c r="D554" s="3"/>
      <c r="E554" s="3"/>
      <c r="F554" s="3"/>
      <c r="G554" s="3"/>
      <c r="H554" s="3"/>
      <c r="I554" s="3"/>
      <c r="J554" s="3"/>
      <c r="M554" s="5"/>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c r="AU554" s="3"/>
      <c r="AV554" s="3"/>
      <c r="AW554" s="3"/>
      <c r="AX554" s="3"/>
      <c r="AY554" s="3"/>
      <c r="AZ554" s="3"/>
      <c r="BA554" s="3"/>
      <c r="BB554" s="3"/>
      <c r="BC554" s="3"/>
      <c r="BD554" s="3"/>
      <c r="BE554" s="3"/>
      <c r="BF554" s="3"/>
      <c r="BG554" s="3"/>
    </row>
    <row r="555" spans="1:59" ht="21.75" customHeight="1" x14ac:dyDescent="0.2">
      <c r="A555" s="3"/>
      <c r="B555" s="3"/>
      <c r="C555" s="3"/>
      <c r="D555" s="3"/>
      <c r="E555" s="3"/>
      <c r="F555" s="3"/>
      <c r="G555" s="3"/>
      <c r="H555" s="3"/>
      <c r="I555" s="3"/>
      <c r="J555" s="3"/>
      <c r="M555" s="5"/>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c r="AT555" s="3"/>
      <c r="AU555" s="3"/>
      <c r="AV555" s="3"/>
      <c r="AW555" s="3"/>
      <c r="AX555" s="3"/>
      <c r="AY555" s="3"/>
      <c r="AZ555" s="3"/>
      <c r="BA555" s="3"/>
      <c r="BB555" s="3"/>
      <c r="BC555" s="3"/>
      <c r="BD555" s="3"/>
      <c r="BE555" s="3"/>
      <c r="BF555" s="3"/>
      <c r="BG555" s="3"/>
    </row>
    <row r="556" spans="1:59" ht="21.75" customHeight="1" x14ac:dyDescent="0.2">
      <c r="A556" s="3"/>
      <c r="B556" s="3"/>
      <c r="C556" s="3"/>
      <c r="D556" s="3"/>
      <c r="E556" s="3"/>
      <c r="F556" s="3"/>
      <c r="G556" s="3"/>
      <c r="H556" s="3"/>
      <c r="I556" s="3"/>
      <c r="J556" s="3"/>
      <c r="M556" s="5"/>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c r="AT556" s="3"/>
      <c r="AU556" s="3"/>
      <c r="AV556" s="3"/>
      <c r="AW556" s="3"/>
      <c r="AX556" s="3"/>
      <c r="AY556" s="3"/>
      <c r="AZ556" s="3"/>
      <c r="BA556" s="3"/>
      <c r="BB556" s="3"/>
      <c r="BC556" s="3"/>
      <c r="BD556" s="3"/>
      <c r="BE556" s="3"/>
      <c r="BF556" s="3"/>
      <c r="BG556" s="3"/>
    </row>
    <row r="557" spans="1:59" ht="21.75" customHeight="1" x14ac:dyDescent="0.2">
      <c r="A557" s="3"/>
      <c r="B557" s="3"/>
      <c r="C557" s="3"/>
      <c r="D557" s="3"/>
      <c r="E557" s="3"/>
      <c r="F557" s="3"/>
      <c r="G557" s="3"/>
      <c r="H557" s="3"/>
      <c r="I557" s="3"/>
      <c r="J557" s="3"/>
      <c r="M557" s="5"/>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c r="AT557" s="3"/>
      <c r="AU557" s="3"/>
      <c r="AV557" s="3"/>
      <c r="AW557" s="3"/>
      <c r="AX557" s="3"/>
      <c r="AY557" s="3"/>
      <c r="AZ557" s="3"/>
      <c r="BA557" s="3"/>
      <c r="BB557" s="3"/>
      <c r="BC557" s="3"/>
      <c r="BD557" s="3"/>
      <c r="BE557" s="3"/>
      <c r="BF557" s="3"/>
      <c r="BG557" s="3"/>
    </row>
    <row r="558" spans="1:59" ht="21.75" customHeight="1" x14ac:dyDescent="0.2">
      <c r="A558" s="3"/>
      <c r="B558" s="3"/>
      <c r="C558" s="3"/>
      <c r="D558" s="3"/>
      <c r="E558" s="3"/>
      <c r="F558" s="3"/>
      <c r="G558" s="3"/>
      <c r="H558" s="3"/>
      <c r="I558" s="3"/>
      <c r="J558" s="3"/>
      <c r="M558" s="5"/>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c r="AQ558" s="3"/>
      <c r="AR558" s="3"/>
      <c r="AS558" s="3"/>
      <c r="AT558" s="3"/>
      <c r="AU558" s="3"/>
      <c r="AV558" s="3"/>
      <c r="AW558" s="3"/>
      <c r="AX558" s="3"/>
      <c r="AY558" s="3"/>
      <c r="AZ558" s="3"/>
      <c r="BA558" s="3"/>
      <c r="BB558" s="3"/>
      <c r="BC558" s="3"/>
      <c r="BD558" s="3"/>
      <c r="BE558" s="3"/>
      <c r="BF558" s="3"/>
      <c r="BG558" s="3"/>
    </row>
    <row r="559" spans="1:59" ht="21.75" customHeight="1" x14ac:dyDescent="0.2">
      <c r="A559" s="3"/>
      <c r="B559" s="3"/>
      <c r="C559" s="3"/>
      <c r="D559" s="3"/>
      <c r="E559" s="3"/>
      <c r="F559" s="3"/>
      <c r="G559" s="3"/>
      <c r="H559" s="3"/>
      <c r="I559" s="3"/>
      <c r="J559" s="3"/>
      <c r="M559" s="5"/>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c r="AS559" s="3"/>
      <c r="AT559" s="3"/>
      <c r="AU559" s="3"/>
      <c r="AV559" s="3"/>
      <c r="AW559" s="3"/>
      <c r="AX559" s="3"/>
      <c r="AY559" s="3"/>
      <c r="AZ559" s="3"/>
      <c r="BA559" s="3"/>
      <c r="BB559" s="3"/>
      <c r="BC559" s="3"/>
      <c r="BD559" s="3"/>
      <c r="BE559" s="3"/>
      <c r="BF559" s="3"/>
      <c r="BG559" s="3"/>
    </row>
    <row r="560" spans="1:59" ht="21.75" customHeight="1" x14ac:dyDescent="0.2">
      <c r="A560" s="3"/>
      <c r="B560" s="3"/>
      <c r="C560" s="3"/>
      <c r="D560" s="3"/>
      <c r="E560" s="3"/>
      <c r="F560" s="3"/>
      <c r="G560" s="3"/>
      <c r="H560" s="3"/>
      <c r="I560" s="3"/>
      <c r="J560" s="3"/>
      <c r="M560" s="5"/>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c r="AQ560" s="3"/>
      <c r="AR560" s="3"/>
      <c r="AS560" s="3"/>
      <c r="AT560" s="3"/>
      <c r="AU560" s="3"/>
      <c r="AV560" s="3"/>
      <c r="AW560" s="3"/>
      <c r="AX560" s="3"/>
      <c r="AY560" s="3"/>
      <c r="AZ560" s="3"/>
      <c r="BA560" s="3"/>
      <c r="BB560" s="3"/>
      <c r="BC560" s="3"/>
      <c r="BD560" s="3"/>
      <c r="BE560" s="3"/>
      <c r="BF560" s="3"/>
      <c r="BG560" s="3"/>
    </row>
    <row r="561" spans="1:59" ht="21.75" customHeight="1" x14ac:dyDescent="0.2">
      <c r="A561" s="3"/>
      <c r="B561" s="3"/>
      <c r="C561" s="3"/>
      <c r="D561" s="3"/>
      <c r="E561" s="3"/>
      <c r="F561" s="3"/>
      <c r="G561" s="3"/>
      <c r="H561" s="3"/>
      <c r="I561" s="3"/>
      <c r="J561" s="3"/>
      <c r="M561" s="5"/>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3"/>
      <c r="AR561" s="3"/>
      <c r="AS561" s="3"/>
      <c r="AT561" s="3"/>
      <c r="AU561" s="3"/>
      <c r="AV561" s="3"/>
      <c r="AW561" s="3"/>
      <c r="AX561" s="3"/>
      <c r="AY561" s="3"/>
      <c r="AZ561" s="3"/>
      <c r="BA561" s="3"/>
      <c r="BB561" s="3"/>
      <c r="BC561" s="3"/>
      <c r="BD561" s="3"/>
      <c r="BE561" s="3"/>
      <c r="BF561" s="3"/>
      <c r="BG561" s="3"/>
    </row>
    <row r="562" spans="1:59" ht="21.75" customHeight="1" x14ac:dyDescent="0.2">
      <c r="A562" s="3"/>
      <c r="B562" s="3"/>
      <c r="C562" s="3"/>
      <c r="D562" s="3"/>
      <c r="E562" s="3"/>
      <c r="F562" s="3"/>
      <c r="G562" s="3"/>
      <c r="H562" s="3"/>
      <c r="I562" s="3"/>
      <c r="J562" s="3"/>
      <c r="M562" s="5"/>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3"/>
      <c r="AO562" s="3"/>
      <c r="AP562" s="3"/>
      <c r="AQ562" s="3"/>
      <c r="AR562" s="3"/>
      <c r="AS562" s="3"/>
      <c r="AT562" s="3"/>
      <c r="AU562" s="3"/>
      <c r="AV562" s="3"/>
      <c r="AW562" s="3"/>
      <c r="AX562" s="3"/>
      <c r="AY562" s="3"/>
      <c r="AZ562" s="3"/>
      <c r="BA562" s="3"/>
      <c r="BB562" s="3"/>
      <c r="BC562" s="3"/>
      <c r="BD562" s="3"/>
      <c r="BE562" s="3"/>
      <c r="BF562" s="3"/>
      <c r="BG562" s="3"/>
    </row>
    <row r="563" spans="1:59" ht="21.75" customHeight="1" x14ac:dyDescent="0.2">
      <c r="A563" s="3"/>
      <c r="B563" s="3"/>
      <c r="C563" s="3"/>
      <c r="D563" s="3"/>
      <c r="E563" s="3"/>
      <c r="F563" s="3"/>
      <c r="G563" s="3"/>
      <c r="H563" s="3"/>
      <c r="I563" s="3"/>
      <c r="J563" s="3"/>
      <c r="M563" s="5"/>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c r="AQ563" s="3"/>
      <c r="AR563" s="3"/>
      <c r="AS563" s="3"/>
      <c r="AT563" s="3"/>
      <c r="AU563" s="3"/>
      <c r="AV563" s="3"/>
      <c r="AW563" s="3"/>
      <c r="AX563" s="3"/>
      <c r="AY563" s="3"/>
      <c r="AZ563" s="3"/>
      <c r="BA563" s="3"/>
      <c r="BB563" s="3"/>
      <c r="BC563" s="3"/>
      <c r="BD563" s="3"/>
      <c r="BE563" s="3"/>
      <c r="BF563" s="3"/>
      <c r="BG563" s="3"/>
    </row>
    <row r="564" spans="1:59" ht="21.75" customHeight="1" x14ac:dyDescent="0.2">
      <c r="A564" s="3"/>
      <c r="B564" s="3"/>
      <c r="C564" s="3"/>
      <c r="D564" s="3"/>
      <c r="E564" s="3"/>
      <c r="F564" s="3"/>
      <c r="G564" s="3"/>
      <c r="H564" s="3"/>
      <c r="I564" s="3"/>
      <c r="J564" s="3"/>
      <c r="M564" s="5"/>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c r="AT564" s="3"/>
      <c r="AU564" s="3"/>
      <c r="AV564" s="3"/>
      <c r="AW564" s="3"/>
      <c r="AX564" s="3"/>
      <c r="AY564" s="3"/>
      <c r="AZ564" s="3"/>
      <c r="BA564" s="3"/>
      <c r="BB564" s="3"/>
      <c r="BC564" s="3"/>
      <c r="BD564" s="3"/>
      <c r="BE564" s="3"/>
      <c r="BF564" s="3"/>
      <c r="BG564" s="3"/>
    </row>
    <row r="565" spans="1:59" ht="21.75" customHeight="1" x14ac:dyDescent="0.2">
      <c r="A565" s="3"/>
      <c r="B565" s="3"/>
      <c r="C565" s="3"/>
      <c r="D565" s="3"/>
      <c r="E565" s="3"/>
      <c r="F565" s="3"/>
      <c r="G565" s="3"/>
      <c r="H565" s="3"/>
      <c r="I565" s="3"/>
      <c r="J565" s="3"/>
      <c r="M565" s="5"/>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c r="AT565" s="3"/>
      <c r="AU565" s="3"/>
      <c r="AV565" s="3"/>
      <c r="AW565" s="3"/>
      <c r="AX565" s="3"/>
      <c r="AY565" s="3"/>
      <c r="AZ565" s="3"/>
      <c r="BA565" s="3"/>
      <c r="BB565" s="3"/>
      <c r="BC565" s="3"/>
      <c r="BD565" s="3"/>
      <c r="BE565" s="3"/>
      <c r="BF565" s="3"/>
      <c r="BG565" s="3"/>
    </row>
    <row r="566" spans="1:59" ht="21.75" customHeight="1" x14ac:dyDescent="0.2">
      <c r="A566" s="3"/>
      <c r="B566" s="3"/>
      <c r="C566" s="3"/>
      <c r="D566" s="3"/>
      <c r="E566" s="3"/>
      <c r="F566" s="3"/>
      <c r="G566" s="3"/>
      <c r="H566" s="3"/>
      <c r="I566" s="3"/>
      <c r="J566" s="3"/>
      <c r="M566" s="5"/>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c r="AT566" s="3"/>
      <c r="AU566" s="3"/>
      <c r="AV566" s="3"/>
      <c r="AW566" s="3"/>
      <c r="AX566" s="3"/>
      <c r="AY566" s="3"/>
      <c r="AZ566" s="3"/>
      <c r="BA566" s="3"/>
      <c r="BB566" s="3"/>
      <c r="BC566" s="3"/>
      <c r="BD566" s="3"/>
      <c r="BE566" s="3"/>
      <c r="BF566" s="3"/>
      <c r="BG566" s="3"/>
    </row>
    <row r="567" spans="1:59" ht="21.75" customHeight="1" x14ac:dyDescent="0.2">
      <c r="A567" s="3"/>
      <c r="B567" s="3"/>
      <c r="C567" s="3"/>
      <c r="D567" s="3"/>
      <c r="E567" s="3"/>
      <c r="F567" s="3"/>
      <c r="G567" s="3"/>
      <c r="H567" s="3"/>
      <c r="I567" s="3"/>
      <c r="J567" s="3"/>
      <c r="M567" s="5"/>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c r="AT567" s="3"/>
      <c r="AU567" s="3"/>
      <c r="AV567" s="3"/>
      <c r="AW567" s="3"/>
      <c r="AX567" s="3"/>
      <c r="AY567" s="3"/>
      <c r="AZ567" s="3"/>
      <c r="BA567" s="3"/>
      <c r="BB567" s="3"/>
      <c r="BC567" s="3"/>
      <c r="BD567" s="3"/>
      <c r="BE567" s="3"/>
      <c r="BF567" s="3"/>
      <c r="BG567" s="3"/>
    </row>
    <row r="568" spans="1:59" ht="21.75" customHeight="1" x14ac:dyDescent="0.2">
      <c r="A568" s="3"/>
      <c r="B568" s="3"/>
      <c r="C568" s="3"/>
      <c r="D568" s="3"/>
      <c r="E568" s="3"/>
      <c r="F568" s="3"/>
      <c r="G568" s="3"/>
      <c r="H568" s="3"/>
      <c r="I568" s="3"/>
      <c r="J568" s="3"/>
      <c r="M568" s="5"/>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3"/>
      <c r="AT568" s="3"/>
      <c r="AU568" s="3"/>
      <c r="AV568" s="3"/>
      <c r="AW568" s="3"/>
      <c r="AX568" s="3"/>
      <c r="AY568" s="3"/>
      <c r="AZ568" s="3"/>
      <c r="BA568" s="3"/>
      <c r="BB568" s="3"/>
      <c r="BC568" s="3"/>
      <c r="BD568" s="3"/>
      <c r="BE568" s="3"/>
      <c r="BF568" s="3"/>
      <c r="BG568" s="3"/>
    </row>
    <row r="569" spans="1:59" ht="21.75" customHeight="1" x14ac:dyDescent="0.2">
      <c r="A569" s="3"/>
      <c r="B569" s="3"/>
      <c r="C569" s="3"/>
      <c r="D569" s="3"/>
      <c r="E569" s="3"/>
      <c r="F569" s="3"/>
      <c r="G569" s="3"/>
      <c r="H569" s="3"/>
      <c r="I569" s="3"/>
      <c r="J569" s="3"/>
      <c r="M569" s="5"/>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c r="AS569" s="3"/>
      <c r="AT569" s="3"/>
      <c r="AU569" s="3"/>
      <c r="AV569" s="3"/>
      <c r="AW569" s="3"/>
      <c r="AX569" s="3"/>
      <c r="AY569" s="3"/>
      <c r="AZ569" s="3"/>
      <c r="BA569" s="3"/>
      <c r="BB569" s="3"/>
      <c r="BC569" s="3"/>
      <c r="BD569" s="3"/>
      <c r="BE569" s="3"/>
      <c r="BF569" s="3"/>
      <c r="BG569" s="3"/>
    </row>
    <row r="570" spans="1:59" ht="21.75" customHeight="1" x14ac:dyDescent="0.2">
      <c r="A570" s="3"/>
      <c r="B570" s="3"/>
      <c r="C570" s="3"/>
      <c r="D570" s="3"/>
      <c r="E570" s="3"/>
      <c r="F570" s="3"/>
      <c r="G570" s="3"/>
      <c r="H570" s="3"/>
      <c r="I570" s="3"/>
      <c r="J570" s="3"/>
      <c r="M570" s="5"/>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3"/>
      <c r="AR570" s="3"/>
      <c r="AS570" s="3"/>
      <c r="AT570" s="3"/>
      <c r="AU570" s="3"/>
      <c r="AV570" s="3"/>
      <c r="AW570" s="3"/>
      <c r="AX570" s="3"/>
      <c r="AY570" s="3"/>
      <c r="AZ570" s="3"/>
      <c r="BA570" s="3"/>
      <c r="BB570" s="3"/>
      <c r="BC570" s="3"/>
      <c r="BD570" s="3"/>
      <c r="BE570" s="3"/>
      <c r="BF570" s="3"/>
      <c r="BG570" s="3"/>
    </row>
    <row r="571" spans="1:59" ht="21.75" customHeight="1" x14ac:dyDescent="0.2">
      <c r="A571" s="3"/>
      <c r="B571" s="3"/>
      <c r="C571" s="3"/>
      <c r="D571" s="3"/>
      <c r="E571" s="3"/>
      <c r="F571" s="3"/>
      <c r="G571" s="3"/>
      <c r="H571" s="3"/>
      <c r="I571" s="3"/>
      <c r="J571" s="3"/>
      <c r="M571" s="5"/>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c r="AT571" s="3"/>
      <c r="AU571" s="3"/>
      <c r="AV571" s="3"/>
      <c r="AW571" s="3"/>
      <c r="AX571" s="3"/>
      <c r="AY571" s="3"/>
      <c r="AZ571" s="3"/>
      <c r="BA571" s="3"/>
      <c r="BB571" s="3"/>
      <c r="BC571" s="3"/>
      <c r="BD571" s="3"/>
      <c r="BE571" s="3"/>
      <c r="BF571" s="3"/>
      <c r="BG571" s="3"/>
    </row>
    <row r="572" spans="1:59" ht="21.75" customHeight="1" x14ac:dyDescent="0.2">
      <c r="A572" s="3"/>
      <c r="B572" s="3"/>
      <c r="C572" s="3"/>
      <c r="D572" s="3"/>
      <c r="E572" s="3"/>
      <c r="F572" s="3"/>
      <c r="G572" s="3"/>
      <c r="H572" s="3"/>
      <c r="I572" s="3"/>
      <c r="J572" s="3"/>
      <c r="M572" s="5"/>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c r="AS572" s="3"/>
      <c r="AT572" s="3"/>
      <c r="AU572" s="3"/>
      <c r="AV572" s="3"/>
      <c r="AW572" s="3"/>
      <c r="AX572" s="3"/>
      <c r="AY572" s="3"/>
      <c r="AZ572" s="3"/>
      <c r="BA572" s="3"/>
      <c r="BB572" s="3"/>
      <c r="BC572" s="3"/>
      <c r="BD572" s="3"/>
      <c r="BE572" s="3"/>
      <c r="BF572" s="3"/>
      <c r="BG572" s="3"/>
    </row>
    <row r="573" spans="1:59" ht="21.75" customHeight="1" x14ac:dyDescent="0.2">
      <c r="A573" s="3"/>
      <c r="B573" s="3"/>
      <c r="C573" s="3"/>
      <c r="D573" s="3"/>
      <c r="E573" s="3"/>
      <c r="F573" s="3"/>
      <c r="G573" s="3"/>
      <c r="H573" s="3"/>
      <c r="I573" s="3"/>
      <c r="J573" s="3"/>
      <c r="M573" s="5"/>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c r="AS573" s="3"/>
      <c r="AT573" s="3"/>
      <c r="AU573" s="3"/>
      <c r="AV573" s="3"/>
      <c r="AW573" s="3"/>
      <c r="AX573" s="3"/>
      <c r="AY573" s="3"/>
      <c r="AZ573" s="3"/>
      <c r="BA573" s="3"/>
      <c r="BB573" s="3"/>
      <c r="BC573" s="3"/>
      <c r="BD573" s="3"/>
      <c r="BE573" s="3"/>
      <c r="BF573" s="3"/>
      <c r="BG573" s="3"/>
    </row>
    <row r="574" spans="1:59" ht="21.75" customHeight="1" x14ac:dyDescent="0.2">
      <c r="A574" s="3"/>
      <c r="B574" s="3"/>
      <c r="C574" s="3"/>
      <c r="D574" s="3"/>
      <c r="E574" s="3"/>
      <c r="F574" s="3"/>
      <c r="G574" s="3"/>
      <c r="H574" s="3"/>
      <c r="I574" s="3"/>
      <c r="J574" s="3"/>
      <c r="M574" s="5"/>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3"/>
      <c r="AT574" s="3"/>
      <c r="AU574" s="3"/>
      <c r="AV574" s="3"/>
      <c r="AW574" s="3"/>
      <c r="AX574" s="3"/>
      <c r="AY574" s="3"/>
      <c r="AZ574" s="3"/>
      <c r="BA574" s="3"/>
      <c r="BB574" s="3"/>
      <c r="BC574" s="3"/>
      <c r="BD574" s="3"/>
      <c r="BE574" s="3"/>
      <c r="BF574" s="3"/>
      <c r="BG574" s="3"/>
    </row>
    <row r="575" spans="1:59" ht="21.75" customHeight="1" x14ac:dyDescent="0.2">
      <c r="A575" s="3"/>
      <c r="B575" s="3"/>
      <c r="C575" s="3"/>
      <c r="D575" s="3"/>
      <c r="E575" s="3"/>
      <c r="F575" s="3"/>
      <c r="G575" s="3"/>
      <c r="H575" s="3"/>
      <c r="I575" s="3"/>
      <c r="J575" s="3"/>
      <c r="M575" s="5"/>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c r="AT575" s="3"/>
      <c r="AU575" s="3"/>
      <c r="AV575" s="3"/>
      <c r="AW575" s="3"/>
      <c r="AX575" s="3"/>
      <c r="AY575" s="3"/>
      <c r="AZ575" s="3"/>
      <c r="BA575" s="3"/>
      <c r="BB575" s="3"/>
      <c r="BC575" s="3"/>
      <c r="BD575" s="3"/>
      <c r="BE575" s="3"/>
      <c r="BF575" s="3"/>
      <c r="BG575" s="3"/>
    </row>
    <row r="576" spans="1:59" ht="21.75" customHeight="1" x14ac:dyDescent="0.2">
      <c r="A576" s="3"/>
      <c r="B576" s="3"/>
      <c r="C576" s="3"/>
      <c r="D576" s="3"/>
      <c r="E576" s="3"/>
      <c r="F576" s="3"/>
      <c r="G576" s="3"/>
      <c r="H576" s="3"/>
      <c r="I576" s="3"/>
      <c r="J576" s="3"/>
      <c r="M576" s="5"/>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c r="AS576" s="3"/>
      <c r="AT576" s="3"/>
      <c r="AU576" s="3"/>
      <c r="AV576" s="3"/>
      <c r="AW576" s="3"/>
      <c r="AX576" s="3"/>
      <c r="AY576" s="3"/>
      <c r="AZ576" s="3"/>
      <c r="BA576" s="3"/>
      <c r="BB576" s="3"/>
      <c r="BC576" s="3"/>
      <c r="BD576" s="3"/>
      <c r="BE576" s="3"/>
      <c r="BF576" s="3"/>
      <c r="BG576" s="3"/>
    </row>
    <row r="577" spans="1:59" ht="21.75" customHeight="1" x14ac:dyDescent="0.2">
      <c r="A577" s="3"/>
      <c r="B577" s="3"/>
      <c r="C577" s="3"/>
      <c r="D577" s="3"/>
      <c r="E577" s="3"/>
      <c r="F577" s="3"/>
      <c r="G577" s="3"/>
      <c r="H577" s="3"/>
      <c r="I577" s="3"/>
      <c r="J577" s="3"/>
      <c r="M577" s="5"/>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3"/>
      <c r="AR577" s="3"/>
      <c r="AS577" s="3"/>
      <c r="AT577" s="3"/>
      <c r="AU577" s="3"/>
      <c r="AV577" s="3"/>
      <c r="AW577" s="3"/>
      <c r="AX577" s="3"/>
      <c r="AY577" s="3"/>
      <c r="AZ577" s="3"/>
      <c r="BA577" s="3"/>
      <c r="BB577" s="3"/>
      <c r="BC577" s="3"/>
      <c r="BD577" s="3"/>
      <c r="BE577" s="3"/>
      <c r="BF577" s="3"/>
      <c r="BG577" s="3"/>
    </row>
    <row r="578" spans="1:59" ht="21.75" customHeight="1" x14ac:dyDescent="0.2">
      <c r="A578" s="3"/>
      <c r="B578" s="3"/>
      <c r="C578" s="3"/>
      <c r="D578" s="3"/>
      <c r="E578" s="3"/>
      <c r="F578" s="3"/>
      <c r="G578" s="3"/>
      <c r="H578" s="3"/>
      <c r="I578" s="3"/>
      <c r="J578" s="3"/>
      <c r="M578" s="5"/>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c r="AQ578" s="3"/>
      <c r="AR578" s="3"/>
      <c r="AS578" s="3"/>
      <c r="AT578" s="3"/>
      <c r="AU578" s="3"/>
      <c r="AV578" s="3"/>
      <c r="AW578" s="3"/>
      <c r="AX578" s="3"/>
      <c r="AY578" s="3"/>
      <c r="AZ578" s="3"/>
      <c r="BA578" s="3"/>
      <c r="BB578" s="3"/>
      <c r="BC578" s="3"/>
      <c r="BD578" s="3"/>
      <c r="BE578" s="3"/>
      <c r="BF578" s="3"/>
      <c r="BG578" s="3"/>
    </row>
    <row r="579" spans="1:59" ht="21.75" customHeight="1" x14ac:dyDescent="0.2">
      <c r="A579" s="3"/>
      <c r="B579" s="3"/>
      <c r="C579" s="3"/>
      <c r="D579" s="3"/>
      <c r="E579" s="3"/>
      <c r="F579" s="3"/>
      <c r="G579" s="3"/>
      <c r="H579" s="3"/>
      <c r="I579" s="3"/>
      <c r="J579" s="3"/>
      <c r="M579" s="5"/>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3"/>
      <c r="AR579" s="3"/>
      <c r="AS579" s="3"/>
      <c r="AT579" s="3"/>
      <c r="AU579" s="3"/>
      <c r="AV579" s="3"/>
      <c r="AW579" s="3"/>
      <c r="AX579" s="3"/>
      <c r="AY579" s="3"/>
      <c r="AZ579" s="3"/>
      <c r="BA579" s="3"/>
      <c r="BB579" s="3"/>
      <c r="BC579" s="3"/>
      <c r="BD579" s="3"/>
      <c r="BE579" s="3"/>
      <c r="BF579" s="3"/>
      <c r="BG579" s="3"/>
    </row>
    <row r="580" spans="1:59" ht="21.75" customHeight="1" x14ac:dyDescent="0.2">
      <c r="A580" s="3"/>
      <c r="B580" s="3"/>
      <c r="C580" s="3"/>
      <c r="D580" s="3"/>
      <c r="E580" s="3"/>
      <c r="F580" s="3"/>
      <c r="G580" s="3"/>
      <c r="H580" s="3"/>
      <c r="I580" s="3"/>
      <c r="J580" s="3"/>
      <c r="M580" s="5"/>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c r="AS580" s="3"/>
      <c r="AT580" s="3"/>
      <c r="AU580" s="3"/>
      <c r="AV580" s="3"/>
      <c r="AW580" s="3"/>
      <c r="AX580" s="3"/>
      <c r="AY580" s="3"/>
      <c r="AZ580" s="3"/>
      <c r="BA580" s="3"/>
      <c r="BB580" s="3"/>
      <c r="BC580" s="3"/>
      <c r="BD580" s="3"/>
      <c r="BE580" s="3"/>
      <c r="BF580" s="3"/>
      <c r="BG580" s="3"/>
    </row>
    <row r="581" spans="1:59" ht="21.75" customHeight="1" x14ac:dyDescent="0.2">
      <c r="A581" s="3"/>
      <c r="B581" s="3"/>
      <c r="C581" s="3"/>
      <c r="D581" s="3"/>
      <c r="E581" s="3"/>
      <c r="F581" s="3"/>
      <c r="G581" s="3"/>
      <c r="H581" s="3"/>
      <c r="I581" s="3"/>
      <c r="J581" s="3"/>
      <c r="M581" s="5"/>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c r="AS581" s="3"/>
      <c r="AT581" s="3"/>
      <c r="AU581" s="3"/>
      <c r="AV581" s="3"/>
      <c r="AW581" s="3"/>
      <c r="AX581" s="3"/>
      <c r="AY581" s="3"/>
      <c r="AZ581" s="3"/>
      <c r="BA581" s="3"/>
      <c r="BB581" s="3"/>
      <c r="BC581" s="3"/>
      <c r="BD581" s="3"/>
      <c r="BE581" s="3"/>
      <c r="BF581" s="3"/>
      <c r="BG581" s="3"/>
    </row>
    <row r="582" spans="1:59" ht="21.75" customHeight="1" x14ac:dyDescent="0.2">
      <c r="A582" s="3"/>
      <c r="B582" s="3"/>
      <c r="C582" s="3"/>
      <c r="D582" s="3"/>
      <c r="E582" s="3"/>
      <c r="F582" s="3"/>
      <c r="G582" s="3"/>
      <c r="H582" s="3"/>
      <c r="I582" s="3"/>
      <c r="J582" s="3"/>
      <c r="M582" s="5"/>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c r="AQ582" s="3"/>
      <c r="AR582" s="3"/>
      <c r="AS582" s="3"/>
      <c r="AT582" s="3"/>
      <c r="AU582" s="3"/>
      <c r="AV582" s="3"/>
      <c r="AW582" s="3"/>
      <c r="AX582" s="3"/>
      <c r="AY582" s="3"/>
      <c r="AZ582" s="3"/>
      <c r="BA582" s="3"/>
      <c r="BB582" s="3"/>
      <c r="BC582" s="3"/>
      <c r="BD582" s="3"/>
      <c r="BE582" s="3"/>
      <c r="BF582" s="3"/>
      <c r="BG582" s="3"/>
    </row>
    <row r="583" spans="1:59" ht="21.75" customHeight="1" x14ac:dyDescent="0.2">
      <c r="A583" s="3"/>
      <c r="B583" s="3"/>
      <c r="C583" s="3"/>
      <c r="D583" s="3"/>
      <c r="E583" s="3"/>
      <c r="F583" s="3"/>
      <c r="G583" s="3"/>
      <c r="H583" s="3"/>
      <c r="I583" s="3"/>
      <c r="J583" s="3"/>
      <c r="M583" s="5"/>
      <c r="N583" s="3"/>
      <c r="O583" s="3"/>
      <c r="P583" s="3"/>
      <c r="Q583" s="3"/>
      <c r="R583" s="3"/>
      <c r="S583" s="3"/>
      <c r="T583" s="3"/>
      <c r="U583" s="3"/>
      <c r="V583" s="3"/>
      <c r="W583" s="3"/>
      <c r="X583" s="3"/>
      <c r="Y583" s="3"/>
      <c r="Z583" s="3"/>
      <c r="AA583" s="3"/>
      <c r="AB583" s="3"/>
      <c r="AC583" s="3"/>
      <c r="AD583" s="3"/>
      <c r="AE583" s="3"/>
      <c r="AF583" s="3"/>
      <c r="AG583" s="3"/>
      <c r="AH583" s="3"/>
      <c r="AI583" s="3"/>
      <c r="AJ583" s="3"/>
      <c r="AK583" s="3"/>
      <c r="AL583" s="3"/>
      <c r="AM583" s="3"/>
      <c r="AN583" s="3"/>
      <c r="AO583" s="3"/>
      <c r="AP583" s="3"/>
      <c r="AQ583" s="3"/>
      <c r="AR583" s="3"/>
      <c r="AS583" s="3"/>
      <c r="AT583" s="3"/>
      <c r="AU583" s="3"/>
      <c r="AV583" s="3"/>
      <c r="AW583" s="3"/>
      <c r="AX583" s="3"/>
      <c r="AY583" s="3"/>
      <c r="AZ583" s="3"/>
      <c r="BA583" s="3"/>
      <c r="BB583" s="3"/>
      <c r="BC583" s="3"/>
      <c r="BD583" s="3"/>
      <c r="BE583" s="3"/>
      <c r="BF583" s="3"/>
      <c r="BG583" s="3"/>
    </row>
    <row r="584" spans="1:59" ht="21.75" customHeight="1" x14ac:dyDescent="0.2">
      <c r="A584" s="3"/>
      <c r="B584" s="3"/>
      <c r="C584" s="3"/>
      <c r="D584" s="3"/>
      <c r="E584" s="3"/>
      <c r="F584" s="3"/>
      <c r="G584" s="3"/>
      <c r="H584" s="3"/>
      <c r="I584" s="3"/>
      <c r="J584" s="3"/>
      <c r="M584" s="5"/>
      <c r="N584" s="3"/>
      <c r="O584" s="3"/>
      <c r="P584" s="3"/>
      <c r="Q584" s="3"/>
      <c r="R584" s="3"/>
      <c r="S584" s="3"/>
      <c r="T584" s="3"/>
      <c r="U584" s="3"/>
      <c r="V584" s="3"/>
      <c r="W584" s="3"/>
      <c r="X584" s="3"/>
      <c r="Y584" s="3"/>
      <c r="Z584" s="3"/>
      <c r="AA584" s="3"/>
      <c r="AB584" s="3"/>
      <c r="AC584" s="3"/>
      <c r="AD584" s="3"/>
      <c r="AE584" s="3"/>
      <c r="AF584" s="3"/>
      <c r="AG584" s="3"/>
      <c r="AH584" s="3"/>
      <c r="AI584" s="3"/>
      <c r="AJ584" s="3"/>
      <c r="AK584" s="3"/>
      <c r="AL584" s="3"/>
      <c r="AM584" s="3"/>
      <c r="AN584" s="3"/>
      <c r="AO584" s="3"/>
      <c r="AP584" s="3"/>
      <c r="AQ584" s="3"/>
      <c r="AR584" s="3"/>
      <c r="AS584" s="3"/>
      <c r="AT584" s="3"/>
      <c r="AU584" s="3"/>
      <c r="AV584" s="3"/>
      <c r="AW584" s="3"/>
      <c r="AX584" s="3"/>
      <c r="AY584" s="3"/>
      <c r="AZ584" s="3"/>
      <c r="BA584" s="3"/>
      <c r="BB584" s="3"/>
      <c r="BC584" s="3"/>
      <c r="BD584" s="3"/>
      <c r="BE584" s="3"/>
      <c r="BF584" s="3"/>
      <c r="BG584" s="3"/>
    </row>
    <row r="585" spans="1:59" ht="21.75" customHeight="1" x14ac:dyDescent="0.2">
      <c r="A585" s="3"/>
      <c r="B585" s="3"/>
      <c r="C585" s="3"/>
      <c r="D585" s="3"/>
      <c r="E585" s="3"/>
      <c r="F585" s="3"/>
      <c r="G585" s="3"/>
      <c r="H585" s="3"/>
      <c r="I585" s="3"/>
      <c r="J585" s="3"/>
      <c r="M585" s="5"/>
      <c r="N585" s="3"/>
      <c r="O585" s="3"/>
      <c r="P585" s="3"/>
      <c r="Q585" s="3"/>
      <c r="R585" s="3"/>
      <c r="S585" s="3"/>
      <c r="T585" s="3"/>
      <c r="U585" s="3"/>
      <c r="V585" s="3"/>
      <c r="W585" s="3"/>
      <c r="X585" s="3"/>
      <c r="Y585" s="3"/>
      <c r="Z585" s="3"/>
      <c r="AA585" s="3"/>
      <c r="AB585" s="3"/>
      <c r="AC585" s="3"/>
      <c r="AD585" s="3"/>
      <c r="AE585" s="3"/>
      <c r="AF585" s="3"/>
      <c r="AG585" s="3"/>
      <c r="AH585" s="3"/>
      <c r="AI585" s="3"/>
      <c r="AJ585" s="3"/>
      <c r="AK585" s="3"/>
      <c r="AL585" s="3"/>
      <c r="AM585" s="3"/>
      <c r="AN585" s="3"/>
      <c r="AO585" s="3"/>
      <c r="AP585" s="3"/>
      <c r="AQ585" s="3"/>
      <c r="AR585" s="3"/>
      <c r="AS585" s="3"/>
      <c r="AT585" s="3"/>
      <c r="AU585" s="3"/>
      <c r="AV585" s="3"/>
      <c r="AW585" s="3"/>
      <c r="AX585" s="3"/>
      <c r="AY585" s="3"/>
      <c r="AZ585" s="3"/>
      <c r="BA585" s="3"/>
      <c r="BB585" s="3"/>
      <c r="BC585" s="3"/>
      <c r="BD585" s="3"/>
      <c r="BE585" s="3"/>
      <c r="BF585" s="3"/>
      <c r="BG585" s="3"/>
    </row>
    <row r="586" spans="1:59" ht="21.75" customHeight="1" x14ac:dyDescent="0.2">
      <c r="A586" s="3"/>
      <c r="B586" s="3"/>
      <c r="C586" s="3"/>
      <c r="D586" s="3"/>
      <c r="E586" s="3"/>
      <c r="F586" s="3"/>
      <c r="G586" s="3"/>
      <c r="H586" s="3"/>
      <c r="I586" s="3"/>
      <c r="J586" s="3"/>
      <c r="M586" s="5"/>
      <c r="N586" s="3"/>
      <c r="O586" s="3"/>
      <c r="P586" s="3"/>
      <c r="Q586" s="3"/>
      <c r="R586" s="3"/>
      <c r="S586" s="3"/>
      <c r="T586" s="3"/>
      <c r="U586" s="3"/>
      <c r="V586" s="3"/>
      <c r="W586" s="3"/>
      <c r="X586" s="3"/>
      <c r="Y586" s="3"/>
      <c r="Z586" s="3"/>
      <c r="AA586" s="3"/>
      <c r="AB586" s="3"/>
      <c r="AC586" s="3"/>
      <c r="AD586" s="3"/>
      <c r="AE586" s="3"/>
      <c r="AF586" s="3"/>
      <c r="AG586" s="3"/>
      <c r="AH586" s="3"/>
      <c r="AI586" s="3"/>
      <c r="AJ586" s="3"/>
      <c r="AK586" s="3"/>
      <c r="AL586" s="3"/>
      <c r="AM586" s="3"/>
      <c r="AN586" s="3"/>
      <c r="AO586" s="3"/>
      <c r="AP586" s="3"/>
      <c r="AQ586" s="3"/>
      <c r="AR586" s="3"/>
      <c r="AS586" s="3"/>
      <c r="AT586" s="3"/>
      <c r="AU586" s="3"/>
      <c r="AV586" s="3"/>
      <c r="AW586" s="3"/>
      <c r="AX586" s="3"/>
      <c r="AY586" s="3"/>
      <c r="AZ586" s="3"/>
      <c r="BA586" s="3"/>
      <c r="BB586" s="3"/>
      <c r="BC586" s="3"/>
      <c r="BD586" s="3"/>
      <c r="BE586" s="3"/>
      <c r="BF586" s="3"/>
      <c r="BG586" s="3"/>
    </row>
    <row r="587" spans="1:59" ht="21.75" customHeight="1" x14ac:dyDescent="0.2">
      <c r="A587" s="3"/>
      <c r="B587" s="3"/>
      <c r="C587" s="3"/>
      <c r="D587" s="3"/>
      <c r="E587" s="3"/>
      <c r="F587" s="3"/>
      <c r="G587" s="3"/>
      <c r="H587" s="3"/>
      <c r="I587" s="3"/>
      <c r="J587" s="3"/>
      <c r="M587" s="5"/>
      <c r="N587" s="3"/>
      <c r="O587" s="3"/>
      <c r="P587" s="3"/>
      <c r="Q587" s="3"/>
      <c r="R587" s="3"/>
      <c r="S587" s="3"/>
      <c r="T587" s="3"/>
      <c r="U587" s="3"/>
      <c r="V587" s="3"/>
      <c r="W587" s="3"/>
      <c r="X587" s="3"/>
      <c r="Y587" s="3"/>
      <c r="Z587" s="3"/>
      <c r="AA587" s="3"/>
      <c r="AB587" s="3"/>
      <c r="AC587" s="3"/>
      <c r="AD587" s="3"/>
      <c r="AE587" s="3"/>
      <c r="AF587" s="3"/>
      <c r="AG587" s="3"/>
      <c r="AH587" s="3"/>
      <c r="AI587" s="3"/>
      <c r="AJ587" s="3"/>
      <c r="AK587" s="3"/>
      <c r="AL587" s="3"/>
      <c r="AM587" s="3"/>
      <c r="AN587" s="3"/>
      <c r="AO587" s="3"/>
      <c r="AP587" s="3"/>
      <c r="AQ587" s="3"/>
      <c r="AR587" s="3"/>
      <c r="AS587" s="3"/>
      <c r="AT587" s="3"/>
      <c r="AU587" s="3"/>
      <c r="AV587" s="3"/>
      <c r="AW587" s="3"/>
      <c r="AX587" s="3"/>
      <c r="AY587" s="3"/>
      <c r="AZ587" s="3"/>
      <c r="BA587" s="3"/>
      <c r="BB587" s="3"/>
      <c r="BC587" s="3"/>
      <c r="BD587" s="3"/>
      <c r="BE587" s="3"/>
      <c r="BF587" s="3"/>
      <c r="BG587" s="3"/>
    </row>
    <row r="588" spans="1:59" ht="21.75" customHeight="1" x14ac:dyDescent="0.2">
      <c r="A588" s="3"/>
      <c r="B588" s="3"/>
      <c r="C588" s="3"/>
      <c r="D588" s="3"/>
      <c r="E588" s="3"/>
      <c r="F588" s="3"/>
      <c r="G588" s="3"/>
      <c r="H588" s="3"/>
      <c r="I588" s="3"/>
      <c r="J588" s="3"/>
      <c r="M588" s="5"/>
      <c r="N588" s="3"/>
      <c r="O588" s="3"/>
      <c r="P588" s="3"/>
      <c r="Q588" s="3"/>
      <c r="R588" s="3"/>
      <c r="S588" s="3"/>
      <c r="T588" s="3"/>
      <c r="U588" s="3"/>
      <c r="V588" s="3"/>
      <c r="W588" s="3"/>
      <c r="X588" s="3"/>
      <c r="Y588" s="3"/>
      <c r="Z588" s="3"/>
      <c r="AA588" s="3"/>
      <c r="AB588" s="3"/>
      <c r="AC588" s="3"/>
      <c r="AD588" s="3"/>
      <c r="AE588" s="3"/>
      <c r="AF588" s="3"/>
      <c r="AG588" s="3"/>
      <c r="AH588" s="3"/>
      <c r="AI588" s="3"/>
      <c r="AJ588" s="3"/>
      <c r="AK588" s="3"/>
      <c r="AL588" s="3"/>
      <c r="AM588" s="3"/>
      <c r="AN588" s="3"/>
      <c r="AO588" s="3"/>
      <c r="AP588" s="3"/>
      <c r="AQ588" s="3"/>
      <c r="AR588" s="3"/>
      <c r="AS588" s="3"/>
      <c r="AT588" s="3"/>
      <c r="AU588" s="3"/>
      <c r="AV588" s="3"/>
      <c r="AW588" s="3"/>
      <c r="AX588" s="3"/>
      <c r="AY588" s="3"/>
      <c r="AZ588" s="3"/>
      <c r="BA588" s="3"/>
      <c r="BB588" s="3"/>
      <c r="BC588" s="3"/>
      <c r="BD588" s="3"/>
      <c r="BE588" s="3"/>
      <c r="BF588" s="3"/>
      <c r="BG588" s="3"/>
    </row>
    <row r="589" spans="1:59" ht="21.75" customHeight="1" x14ac:dyDescent="0.2">
      <c r="A589" s="3"/>
      <c r="B589" s="3"/>
      <c r="C589" s="3"/>
      <c r="D589" s="3"/>
      <c r="E589" s="3"/>
      <c r="F589" s="3"/>
      <c r="G589" s="3"/>
      <c r="H589" s="3"/>
      <c r="I589" s="3"/>
      <c r="J589" s="3"/>
      <c r="M589" s="5"/>
      <c r="N589" s="3"/>
      <c r="O589" s="3"/>
      <c r="P589" s="3"/>
      <c r="Q589" s="3"/>
      <c r="R589" s="3"/>
      <c r="S589" s="3"/>
      <c r="T589" s="3"/>
      <c r="U589" s="3"/>
      <c r="V589" s="3"/>
      <c r="W589" s="3"/>
      <c r="X589" s="3"/>
      <c r="Y589" s="3"/>
      <c r="Z589" s="3"/>
      <c r="AA589" s="3"/>
      <c r="AB589" s="3"/>
      <c r="AC589" s="3"/>
      <c r="AD589" s="3"/>
      <c r="AE589" s="3"/>
      <c r="AF589" s="3"/>
      <c r="AG589" s="3"/>
      <c r="AH589" s="3"/>
      <c r="AI589" s="3"/>
      <c r="AJ589" s="3"/>
      <c r="AK589" s="3"/>
      <c r="AL589" s="3"/>
      <c r="AM589" s="3"/>
      <c r="AN589" s="3"/>
      <c r="AO589" s="3"/>
      <c r="AP589" s="3"/>
      <c r="AQ589" s="3"/>
      <c r="AR589" s="3"/>
      <c r="AS589" s="3"/>
      <c r="AT589" s="3"/>
      <c r="AU589" s="3"/>
      <c r="AV589" s="3"/>
      <c r="AW589" s="3"/>
      <c r="AX589" s="3"/>
      <c r="AY589" s="3"/>
      <c r="AZ589" s="3"/>
      <c r="BA589" s="3"/>
      <c r="BB589" s="3"/>
      <c r="BC589" s="3"/>
      <c r="BD589" s="3"/>
      <c r="BE589" s="3"/>
      <c r="BF589" s="3"/>
      <c r="BG589" s="3"/>
    </row>
    <row r="590" spans="1:59" ht="21.75" customHeight="1" x14ac:dyDescent="0.2">
      <c r="A590" s="3"/>
      <c r="B590" s="3"/>
      <c r="C590" s="3"/>
      <c r="D590" s="3"/>
      <c r="E590" s="3"/>
      <c r="F590" s="3"/>
      <c r="G590" s="3"/>
      <c r="H590" s="3"/>
      <c r="I590" s="3"/>
      <c r="J590" s="3"/>
      <c r="M590" s="5"/>
      <c r="N590" s="3"/>
      <c r="O590" s="3"/>
      <c r="P590" s="3"/>
      <c r="Q590" s="3"/>
      <c r="R590" s="3"/>
      <c r="S590" s="3"/>
      <c r="T590" s="3"/>
      <c r="U590" s="3"/>
      <c r="V590" s="3"/>
      <c r="W590" s="3"/>
      <c r="X590" s="3"/>
      <c r="Y590" s="3"/>
      <c r="Z590" s="3"/>
      <c r="AA590" s="3"/>
      <c r="AB590" s="3"/>
      <c r="AC590" s="3"/>
      <c r="AD590" s="3"/>
      <c r="AE590" s="3"/>
      <c r="AF590" s="3"/>
      <c r="AG590" s="3"/>
      <c r="AH590" s="3"/>
      <c r="AI590" s="3"/>
      <c r="AJ590" s="3"/>
      <c r="AK590" s="3"/>
      <c r="AL590" s="3"/>
      <c r="AM590" s="3"/>
      <c r="AN590" s="3"/>
      <c r="AO590" s="3"/>
      <c r="AP590" s="3"/>
      <c r="AQ590" s="3"/>
      <c r="AR590" s="3"/>
      <c r="AS590" s="3"/>
      <c r="AT590" s="3"/>
      <c r="AU590" s="3"/>
      <c r="AV590" s="3"/>
      <c r="AW590" s="3"/>
      <c r="AX590" s="3"/>
      <c r="AY590" s="3"/>
      <c r="AZ590" s="3"/>
      <c r="BA590" s="3"/>
      <c r="BB590" s="3"/>
      <c r="BC590" s="3"/>
      <c r="BD590" s="3"/>
      <c r="BE590" s="3"/>
      <c r="BF590" s="3"/>
      <c r="BG590" s="3"/>
    </row>
    <row r="591" spans="1:59" ht="21.75" customHeight="1" x14ac:dyDescent="0.2">
      <c r="A591" s="3"/>
      <c r="B591" s="3"/>
      <c r="C591" s="3"/>
      <c r="D591" s="3"/>
      <c r="E591" s="3"/>
      <c r="F591" s="3"/>
      <c r="G591" s="3"/>
      <c r="H591" s="3"/>
      <c r="I591" s="3"/>
      <c r="J591" s="3"/>
      <c r="M591" s="5"/>
      <c r="N591" s="3"/>
      <c r="O591" s="3"/>
      <c r="P591" s="3"/>
      <c r="Q591" s="3"/>
      <c r="R591" s="3"/>
      <c r="S591" s="3"/>
      <c r="T591" s="3"/>
      <c r="U591" s="3"/>
      <c r="V591" s="3"/>
      <c r="W591" s="3"/>
      <c r="X591" s="3"/>
      <c r="Y591" s="3"/>
      <c r="Z591" s="3"/>
      <c r="AA591" s="3"/>
      <c r="AB591" s="3"/>
      <c r="AC591" s="3"/>
      <c r="AD591" s="3"/>
      <c r="AE591" s="3"/>
      <c r="AF591" s="3"/>
      <c r="AG591" s="3"/>
      <c r="AH591" s="3"/>
      <c r="AI591" s="3"/>
      <c r="AJ591" s="3"/>
      <c r="AK591" s="3"/>
      <c r="AL591" s="3"/>
      <c r="AM591" s="3"/>
      <c r="AN591" s="3"/>
      <c r="AO591" s="3"/>
      <c r="AP591" s="3"/>
      <c r="AQ591" s="3"/>
      <c r="AR591" s="3"/>
      <c r="AS591" s="3"/>
      <c r="AT591" s="3"/>
      <c r="AU591" s="3"/>
      <c r="AV591" s="3"/>
      <c r="AW591" s="3"/>
      <c r="AX591" s="3"/>
      <c r="AY591" s="3"/>
      <c r="AZ591" s="3"/>
      <c r="BA591" s="3"/>
      <c r="BB591" s="3"/>
      <c r="BC591" s="3"/>
      <c r="BD591" s="3"/>
      <c r="BE591" s="3"/>
      <c r="BF591" s="3"/>
      <c r="BG591" s="3"/>
    </row>
    <row r="592" spans="1:59" ht="21.75" customHeight="1" x14ac:dyDescent="0.2">
      <c r="A592" s="3"/>
      <c r="B592" s="3"/>
      <c r="C592" s="3"/>
      <c r="D592" s="3"/>
      <c r="E592" s="3"/>
      <c r="F592" s="3"/>
      <c r="G592" s="3"/>
      <c r="H592" s="3"/>
      <c r="I592" s="3"/>
      <c r="J592" s="3"/>
      <c r="M592" s="5"/>
      <c r="N592" s="3"/>
      <c r="O592" s="3"/>
      <c r="P592" s="3"/>
      <c r="Q592" s="3"/>
      <c r="R592" s="3"/>
      <c r="S592" s="3"/>
      <c r="T592" s="3"/>
      <c r="U592" s="3"/>
      <c r="V592" s="3"/>
      <c r="W592" s="3"/>
      <c r="X592" s="3"/>
      <c r="Y592" s="3"/>
      <c r="Z592" s="3"/>
      <c r="AA592" s="3"/>
      <c r="AB592" s="3"/>
      <c r="AC592" s="3"/>
      <c r="AD592" s="3"/>
      <c r="AE592" s="3"/>
      <c r="AF592" s="3"/>
      <c r="AG592" s="3"/>
      <c r="AH592" s="3"/>
      <c r="AI592" s="3"/>
      <c r="AJ592" s="3"/>
      <c r="AK592" s="3"/>
      <c r="AL592" s="3"/>
      <c r="AM592" s="3"/>
      <c r="AN592" s="3"/>
      <c r="AO592" s="3"/>
      <c r="AP592" s="3"/>
      <c r="AQ592" s="3"/>
      <c r="AR592" s="3"/>
      <c r="AS592" s="3"/>
      <c r="AT592" s="3"/>
      <c r="AU592" s="3"/>
      <c r="AV592" s="3"/>
      <c r="AW592" s="3"/>
      <c r="AX592" s="3"/>
      <c r="AY592" s="3"/>
      <c r="AZ592" s="3"/>
      <c r="BA592" s="3"/>
      <c r="BB592" s="3"/>
      <c r="BC592" s="3"/>
      <c r="BD592" s="3"/>
      <c r="BE592" s="3"/>
      <c r="BF592" s="3"/>
      <c r="BG592" s="3"/>
    </row>
    <row r="593" spans="1:59" ht="21.75" customHeight="1" x14ac:dyDescent="0.2">
      <c r="A593" s="3"/>
      <c r="B593" s="3"/>
      <c r="C593" s="3"/>
      <c r="D593" s="3"/>
      <c r="E593" s="3"/>
      <c r="F593" s="3"/>
      <c r="G593" s="3"/>
      <c r="H593" s="3"/>
      <c r="I593" s="3"/>
      <c r="J593" s="3"/>
      <c r="M593" s="5"/>
      <c r="N593" s="3"/>
      <c r="O593" s="3"/>
      <c r="P593" s="3"/>
      <c r="Q593" s="3"/>
      <c r="R593" s="3"/>
      <c r="S593" s="3"/>
      <c r="T593" s="3"/>
      <c r="U593" s="3"/>
      <c r="V593" s="3"/>
      <c r="W593" s="3"/>
      <c r="X593" s="3"/>
      <c r="Y593" s="3"/>
      <c r="Z593" s="3"/>
      <c r="AA593" s="3"/>
      <c r="AB593" s="3"/>
      <c r="AC593" s="3"/>
      <c r="AD593" s="3"/>
      <c r="AE593" s="3"/>
      <c r="AF593" s="3"/>
      <c r="AG593" s="3"/>
      <c r="AH593" s="3"/>
      <c r="AI593" s="3"/>
      <c r="AJ593" s="3"/>
      <c r="AK593" s="3"/>
      <c r="AL593" s="3"/>
      <c r="AM593" s="3"/>
      <c r="AN593" s="3"/>
      <c r="AO593" s="3"/>
      <c r="AP593" s="3"/>
      <c r="AQ593" s="3"/>
      <c r="AR593" s="3"/>
      <c r="AS593" s="3"/>
      <c r="AT593" s="3"/>
      <c r="AU593" s="3"/>
      <c r="AV593" s="3"/>
      <c r="AW593" s="3"/>
      <c r="AX593" s="3"/>
      <c r="AY593" s="3"/>
      <c r="AZ593" s="3"/>
      <c r="BA593" s="3"/>
      <c r="BB593" s="3"/>
      <c r="BC593" s="3"/>
      <c r="BD593" s="3"/>
      <c r="BE593" s="3"/>
      <c r="BF593" s="3"/>
      <c r="BG593" s="3"/>
    </row>
    <row r="594" spans="1:59" ht="21.75" customHeight="1" x14ac:dyDescent="0.2">
      <c r="A594" s="3"/>
      <c r="B594" s="3"/>
      <c r="C594" s="3"/>
      <c r="D594" s="3"/>
      <c r="E594" s="3"/>
      <c r="F594" s="3"/>
      <c r="G594" s="3"/>
      <c r="H594" s="3"/>
      <c r="I594" s="3"/>
      <c r="J594" s="3"/>
      <c r="M594" s="5"/>
      <c r="N594" s="3"/>
      <c r="O594" s="3"/>
      <c r="P594" s="3"/>
      <c r="Q594" s="3"/>
      <c r="R594" s="3"/>
      <c r="S594" s="3"/>
      <c r="T594" s="3"/>
      <c r="U594" s="3"/>
      <c r="V594" s="3"/>
      <c r="W594" s="3"/>
      <c r="X594" s="3"/>
      <c r="Y594" s="3"/>
      <c r="Z594" s="3"/>
      <c r="AA594" s="3"/>
      <c r="AB594" s="3"/>
      <c r="AC594" s="3"/>
      <c r="AD594" s="3"/>
      <c r="AE594" s="3"/>
      <c r="AF594" s="3"/>
      <c r="AG594" s="3"/>
      <c r="AH594" s="3"/>
      <c r="AI594" s="3"/>
      <c r="AJ594" s="3"/>
      <c r="AK594" s="3"/>
      <c r="AL594" s="3"/>
      <c r="AM594" s="3"/>
      <c r="AN594" s="3"/>
      <c r="AO594" s="3"/>
      <c r="AP594" s="3"/>
      <c r="AQ594" s="3"/>
      <c r="AR594" s="3"/>
      <c r="AS594" s="3"/>
      <c r="AT594" s="3"/>
      <c r="AU594" s="3"/>
      <c r="AV594" s="3"/>
      <c r="AW594" s="3"/>
      <c r="AX594" s="3"/>
      <c r="AY594" s="3"/>
      <c r="AZ594" s="3"/>
      <c r="BA594" s="3"/>
      <c r="BB594" s="3"/>
      <c r="BC594" s="3"/>
      <c r="BD594" s="3"/>
      <c r="BE594" s="3"/>
      <c r="BF594" s="3"/>
      <c r="BG594" s="3"/>
    </row>
    <row r="595" spans="1:59" ht="21.75" customHeight="1" x14ac:dyDescent="0.2">
      <c r="A595" s="3"/>
      <c r="B595" s="3"/>
      <c r="C595" s="3"/>
      <c r="D595" s="3"/>
      <c r="E595" s="3"/>
      <c r="F595" s="3"/>
      <c r="G595" s="3"/>
      <c r="H595" s="3"/>
      <c r="I595" s="3"/>
      <c r="J595" s="3"/>
      <c r="M595" s="5"/>
      <c r="N595" s="3"/>
      <c r="O595" s="3"/>
      <c r="P595" s="3"/>
      <c r="Q595" s="3"/>
      <c r="R595" s="3"/>
      <c r="S595" s="3"/>
      <c r="T595" s="3"/>
      <c r="U595" s="3"/>
      <c r="V595" s="3"/>
      <c r="W595" s="3"/>
      <c r="X595" s="3"/>
      <c r="Y595" s="3"/>
      <c r="Z595" s="3"/>
      <c r="AA595" s="3"/>
      <c r="AB595" s="3"/>
      <c r="AC595" s="3"/>
      <c r="AD595" s="3"/>
      <c r="AE595" s="3"/>
      <c r="AF595" s="3"/>
      <c r="AG595" s="3"/>
      <c r="AH595" s="3"/>
      <c r="AI595" s="3"/>
      <c r="AJ595" s="3"/>
      <c r="AK595" s="3"/>
      <c r="AL595" s="3"/>
      <c r="AM595" s="3"/>
      <c r="AN595" s="3"/>
      <c r="AO595" s="3"/>
      <c r="AP595" s="3"/>
      <c r="AQ595" s="3"/>
      <c r="AR595" s="3"/>
      <c r="AS595" s="3"/>
      <c r="AT595" s="3"/>
      <c r="AU595" s="3"/>
      <c r="AV595" s="3"/>
      <c r="AW595" s="3"/>
      <c r="AX595" s="3"/>
      <c r="AY595" s="3"/>
      <c r="AZ595" s="3"/>
      <c r="BA595" s="3"/>
      <c r="BB595" s="3"/>
      <c r="BC595" s="3"/>
      <c r="BD595" s="3"/>
      <c r="BE595" s="3"/>
      <c r="BF595" s="3"/>
      <c r="BG595" s="3"/>
    </row>
    <row r="596" spans="1:59" ht="21.75" customHeight="1" x14ac:dyDescent="0.2">
      <c r="A596" s="3"/>
      <c r="B596" s="3"/>
      <c r="C596" s="3"/>
      <c r="D596" s="3"/>
      <c r="E596" s="3"/>
      <c r="F596" s="3"/>
      <c r="G596" s="3"/>
      <c r="H596" s="3"/>
      <c r="I596" s="3"/>
      <c r="J596" s="3"/>
      <c r="M596" s="5"/>
      <c r="N596" s="3"/>
      <c r="O596" s="3"/>
      <c r="P596" s="3"/>
      <c r="Q596" s="3"/>
      <c r="R596" s="3"/>
      <c r="S596" s="3"/>
      <c r="T596" s="3"/>
      <c r="U596" s="3"/>
      <c r="V596" s="3"/>
      <c r="W596" s="3"/>
      <c r="X596" s="3"/>
      <c r="Y596" s="3"/>
      <c r="Z596" s="3"/>
      <c r="AA596" s="3"/>
      <c r="AB596" s="3"/>
      <c r="AC596" s="3"/>
      <c r="AD596" s="3"/>
      <c r="AE596" s="3"/>
      <c r="AF596" s="3"/>
      <c r="AG596" s="3"/>
      <c r="AH596" s="3"/>
      <c r="AI596" s="3"/>
      <c r="AJ596" s="3"/>
      <c r="AK596" s="3"/>
      <c r="AL596" s="3"/>
      <c r="AM596" s="3"/>
      <c r="AN596" s="3"/>
      <c r="AO596" s="3"/>
      <c r="AP596" s="3"/>
      <c r="AQ596" s="3"/>
      <c r="AR596" s="3"/>
      <c r="AS596" s="3"/>
      <c r="AT596" s="3"/>
      <c r="AU596" s="3"/>
      <c r="AV596" s="3"/>
      <c r="AW596" s="3"/>
      <c r="AX596" s="3"/>
      <c r="AY596" s="3"/>
      <c r="AZ596" s="3"/>
      <c r="BA596" s="3"/>
      <c r="BB596" s="3"/>
      <c r="BC596" s="3"/>
      <c r="BD596" s="3"/>
      <c r="BE596" s="3"/>
      <c r="BF596" s="3"/>
      <c r="BG596" s="3"/>
    </row>
    <row r="597" spans="1:59" ht="21.75" customHeight="1" x14ac:dyDescent="0.2">
      <c r="A597" s="3"/>
      <c r="B597" s="3"/>
      <c r="C597" s="3"/>
      <c r="D597" s="3"/>
      <c r="E597" s="3"/>
      <c r="F597" s="3"/>
      <c r="G597" s="3"/>
      <c r="H597" s="3"/>
      <c r="I597" s="3"/>
      <c r="J597" s="3"/>
      <c r="M597" s="5"/>
      <c r="N597" s="3"/>
      <c r="O597" s="3"/>
      <c r="P597" s="3"/>
      <c r="Q597" s="3"/>
      <c r="R597" s="3"/>
      <c r="S597" s="3"/>
      <c r="T597" s="3"/>
      <c r="U597" s="3"/>
      <c r="V597" s="3"/>
      <c r="W597" s="3"/>
      <c r="X597" s="3"/>
      <c r="Y597" s="3"/>
      <c r="Z597" s="3"/>
      <c r="AA597" s="3"/>
      <c r="AB597" s="3"/>
      <c r="AC597" s="3"/>
      <c r="AD597" s="3"/>
      <c r="AE597" s="3"/>
      <c r="AF597" s="3"/>
      <c r="AG597" s="3"/>
      <c r="AH597" s="3"/>
      <c r="AI597" s="3"/>
      <c r="AJ597" s="3"/>
      <c r="AK597" s="3"/>
      <c r="AL597" s="3"/>
      <c r="AM597" s="3"/>
      <c r="AN597" s="3"/>
      <c r="AO597" s="3"/>
      <c r="AP597" s="3"/>
      <c r="AQ597" s="3"/>
      <c r="AR597" s="3"/>
      <c r="AS597" s="3"/>
      <c r="AT597" s="3"/>
      <c r="AU597" s="3"/>
      <c r="AV597" s="3"/>
      <c r="AW597" s="3"/>
      <c r="AX597" s="3"/>
      <c r="AY597" s="3"/>
      <c r="AZ597" s="3"/>
      <c r="BA597" s="3"/>
      <c r="BB597" s="3"/>
      <c r="BC597" s="3"/>
      <c r="BD597" s="3"/>
      <c r="BE597" s="3"/>
      <c r="BF597" s="3"/>
      <c r="BG597" s="3"/>
    </row>
    <row r="598" spans="1:59" ht="21.75" customHeight="1" x14ac:dyDescent="0.2">
      <c r="A598" s="3"/>
      <c r="B598" s="3"/>
      <c r="C598" s="3"/>
      <c r="D598" s="3"/>
      <c r="E598" s="3"/>
      <c r="F598" s="3"/>
      <c r="G598" s="3"/>
      <c r="H598" s="3"/>
      <c r="I598" s="3"/>
      <c r="J598" s="3"/>
      <c r="M598" s="5"/>
      <c r="N598" s="3"/>
      <c r="O598" s="3"/>
      <c r="P598" s="3"/>
      <c r="Q598" s="3"/>
      <c r="R598" s="3"/>
      <c r="S598" s="3"/>
      <c r="T598" s="3"/>
      <c r="U598" s="3"/>
      <c r="V598" s="3"/>
      <c r="W598" s="3"/>
      <c r="X598" s="3"/>
      <c r="Y598" s="3"/>
      <c r="Z598" s="3"/>
      <c r="AA598" s="3"/>
      <c r="AB598" s="3"/>
      <c r="AC598" s="3"/>
      <c r="AD598" s="3"/>
      <c r="AE598" s="3"/>
      <c r="AF598" s="3"/>
      <c r="AG598" s="3"/>
      <c r="AH598" s="3"/>
      <c r="AI598" s="3"/>
      <c r="AJ598" s="3"/>
      <c r="AK598" s="3"/>
      <c r="AL598" s="3"/>
      <c r="AM598" s="3"/>
      <c r="AN598" s="3"/>
      <c r="AO598" s="3"/>
      <c r="AP598" s="3"/>
      <c r="AQ598" s="3"/>
      <c r="AR598" s="3"/>
      <c r="AS598" s="3"/>
      <c r="AT598" s="3"/>
      <c r="AU598" s="3"/>
      <c r="AV598" s="3"/>
      <c r="AW598" s="3"/>
      <c r="AX598" s="3"/>
      <c r="AY598" s="3"/>
      <c r="AZ598" s="3"/>
      <c r="BA598" s="3"/>
      <c r="BB598" s="3"/>
      <c r="BC598" s="3"/>
      <c r="BD598" s="3"/>
      <c r="BE598" s="3"/>
      <c r="BF598" s="3"/>
      <c r="BG598" s="3"/>
    </row>
    <row r="599" spans="1:59" ht="21.75" customHeight="1" x14ac:dyDescent="0.2">
      <c r="A599" s="3"/>
      <c r="B599" s="3"/>
      <c r="C599" s="3"/>
      <c r="D599" s="3"/>
      <c r="E599" s="3"/>
      <c r="F599" s="3"/>
      <c r="G599" s="3"/>
      <c r="H599" s="3"/>
      <c r="I599" s="3"/>
      <c r="J599" s="3"/>
      <c r="M599" s="5"/>
      <c r="N599" s="3"/>
      <c r="O599" s="3"/>
      <c r="P599" s="3"/>
      <c r="Q599" s="3"/>
      <c r="R599" s="3"/>
      <c r="S599" s="3"/>
      <c r="T599" s="3"/>
      <c r="U599" s="3"/>
      <c r="V599" s="3"/>
      <c r="W599" s="3"/>
      <c r="X599" s="3"/>
      <c r="Y599" s="3"/>
      <c r="Z599" s="3"/>
      <c r="AA599" s="3"/>
      <c r="AB599" s="3"/>
      <c r="AC599" s="3"/>
      <c r="AD599" s="3"/>
      <c r="AE599" s="3"/>
      <c r="AF599" s="3"/>
      <c r="AG599" s="3"/>
      <c r="AH599" s="3"/>
      <c r="AI599" s="3"/>
      <c r="AJ599" s="3"/>
      <c r="AK599" s="3"/>
      <c r="AL599" s="3"/>
      <c r="AM599" s="3"/>
      <c r="AN599" s="3"/>
      <c r="AO599" s="3"/>
      <c r="AP599" s="3"/>
      <c r="AQ599" s="3"/>
      <c r="AR599" s="3"/>
      <c r="AS599" s="3"/>
      <c r="AT599" s="3"/>
      <c r="AU599" s="3"/>
      <c r="AV599" s="3"/>
      <c r="AW599" s="3"/>
      <c r="AX599" s="3"/>
      <c r="AY599" s="3"/>
      <c r="AZ599" s="3"/>
      <c r="BA599" s="3"/>
      <c r="BB599" s="3"/>
      <c r="BC599" s="3"/>
      <c r="BD599" s="3"/>
      <c r="BE599" s="3"/>
      <c r="BF599" s="3"/>
      <c r="BG599" s="3"/>
    </row>
    <row r="600" spans="1:59" ht="21.75" customHeight="1" x14ac:dyDescent="0.2">
      <c r="A600" s="3"/>
      <c r="B600" s="3"/>
      <c r="C600" s="3"/>
      <c r="D600" s="3"/>
      <c r="E600" s="3"/>
      <c r="F600" s="3"/>
      <c r="G600" s="3"/>
      <c r="H600" s="3"/>
      <c r="I600" s="3"/>
      <c r="J600" s="3"/>
      <c r="M600" s="5"/>
      <c r="N600" s="3"/>
      <c r="O600" s="3"/>
      <c r="P600" s="3"/>
      <c r="Q600" s="3"/>
      <c r="R600" s="3"/>
      <c r="S600" s="3"/>
      <c r="T600" s="3"/>
      <c r="U600" s="3"/>
      <c r="V600" s="3"/>
      <c r="W600" s="3"/>
      <c r="X600" s="3"/>
      <c r="Y600" s="3"/>
      <c r="Z600" s="3"/>
      <c r="AA600" s="3"/>
      <c r="AB600" s="3"/>
      <c r="AC600" s="3"/>
      <c r="AD600" s="3"/>
      <c r="AE600" s="3"/>
      <c r="AF600" s="3"/>
      <c r="AG600" s="3"/>
      <c r="AH600" s="3"/>
      <c r="AI600" s="3"/>
      <c r="AJ600" s="3"/>
      <c r="AK600" s="3"/>
      <c r="AL600" s="3"/>
      <c r="AM600" s="3"/>
      <c r="AN600" s="3"/>
      <c r="AO600" s="3"/>
      <c r="AP600" s="3"/>
      <c r="AQ600" s="3"/>
      <c r="AR600" s="3"/>
      <c r="AS600" s="3"/>
      <c r="AT600" s="3"/>
      <c r="AU600" s="3"/>
      <c r="AV600" s="3"/>
      <c r="AW600" s="3"/>
      <c r="AX600" s="3"/>
      <c r="AY600" s="3"/>
      <c r="AZ600" s="3"/>
      <c r="BA600" s="3"/>
      <c r="BB600" s="3"/>
      <c r="BC600" s="3"/>
      <c r="BD600" s="3"/>
      <c r="BE600" s="3"/>
      <c r="BF600" s="3"/>
      <c r="BG600" s="3"/>
    </row>
    <row r="601" spans="1:59" ht="21.75" customHeight="1" x14ac:dyDescent="0.2">
      <c r="A601" s="3"/>
      <c r="B601" s="3"/>
      <c r="C601" s="3"/>
      <c r="D601" s="3"/>
      <c r="E601" s="3"/>
      <c r="F601" s="3"/>
      <c r="G601" s="3"/>
      <c r="H601" s="3"/>
      <c r="I601" s="3"/>
      <c r="J601" s="3"/>
      <c r="M601" s="5"/>
      <c r="N601" s="3"/>
      <c r="O601" s="3"/>
      <c r="P601" s="3"/>
      <c r="Q601" s="3"/>
      <c r="R601" s="3"/>
      <c r="S601" s="3"/>
      <c r="T601" s="3"/>
      <c r="U601" s="3"/>
      <c r="V601" s="3"/>
      <c r="W601" s="3"/>
      <c r="X601" s="3"/>
      <c r="Y601" s="3"/>
      <c r="Z601" s="3"/>
      <c r="AA601" s="3"/>
      <c r="AB601" s="3"/>
      <c r="AC601" s="3"/>
      <c r="AD601" s="3"/>
      <c r="AE601" s="3"/>
      <c r="AF601" s="3"/>
      <c r="AG601" s="3"/>
      <c r="AH601" s="3"/>
      <c r="AI601" s="3"/>
      <c r="AJ601" s="3"/>
      <c r="AK601" s="3"/>
      <c r="AL601" s="3"/>
      <c r="AM601" s="3"/>
      <c r="AN601" s="3"/>
      <c r="AO601" s="3"/>
      <c r="AP601" s="3"/>
      <c r="AQ601" s="3"/>
      <c r="AR601" s="3"/>
      <c r="AS601" s="3"/>
      <c r="AT601" s="3"/>
      <c r="AU601" s="3"/>
      <c r="AV601" s="3"/>
      <c r="AW601" s="3"/>
      <c r="AX601" s="3"/>
      <c r="AY601" s="3"/>
      <c r="AZ601" s="3"/>
      <c r="BA601" s="3"/>
      <c r="BB601" s="3"/>
      <c r="BC601" s="3"/>
      <c r="BD601" s="3"/>
      <c r="BE601" s="3"/>
      <c r="BF601" s="3"/>
      <c r="BG601" s="3"/>
    </row>
    <row r="602" spans="1:59" ht="21.75" customHeight="1" x14ac:dyDescent="0.2">
      <c r="A602" s="3"/>
      <c r="B602" s="3"/>
      <c r="C602" s="3"/>
      <c r="D602" s="3"/>
      <c r="E602" s="3"/>
      <c r="F602" s="3"/>
      <c r="G602" s="3"/>
      <c r="H602" s="3"/>
      <c r="I602" s="3"/>
      <c r="J602" s="3"/>
      <c r="M602" s="5"/>
      <c r="N602" s="3"/>
      <c r="O602" s="3"/>
      <c r="P602" s="3"/>
      <c r="Q602" s="3"/>
      <c r="R602" s="3"/>
      <c r="S602" s="3"/>
      <c r="T602" s="3"/>
      <c r="U602" s="3"/>
      <c r="V602" s="3"/>
      <c r="W602" s="3"/>
      <c r="X602" s="3"/>
      <c r="Y602" s="3"/>
      <c r="Z602" s="3"/>
      <c r="AA602" s="3"/>
      <c r="AB602" s="3"/>
      <c r="AC602" s="3"/>
      <c r="AD602" s="3"/>
      <c r="AE602" s="3"/>
      <c r="AF602" s="3"/>
      <c r="AG602" s="3"/>
      <c r="AH602" s="3"/>
      <c r="AI602" s="3"/>
      <c r="AJ602" s="3"/>
      <c r="AK602" s="3"/>
      <c r="AL602" s="3"/>
      <c r="AM602" s="3"/>
      <c r="AN602" s="3"/>
      <c r="AO602" s="3"/>
      <c r="AP602" s="3"/>
      <c r="AQ602" s="3"/>
      <c r="AR602" s="3"/>
      <c r="AS602" s="3"/>
      <c r="AT602" s="3"/>
      <c r="AU602" s="3"/>
      <c r="AV602" s="3"/>
      <c r="AW602" s="3"/>
      <c r="AX602" s="3"/>
      <c r="AY602" s="3"/>
      <c r="AZ602" s="3"/>
      <c r="BA602" s="3"/>
      <c r="BB602" s="3"/>
      <c r="BC602" s="3"/>
      <c r="BD602" s="3"/>
      <c r="BE602" s="3"/>
      <c r="BF602" s="3"/>
      <c r="BG602" s="3"/>
    </row>
    <row r="603" spans="1:59" ht="21.75" customHeight="1" x14ac:dyDescent="0.2">
      <c r="A603" s="3"/>
      <c r="B603" s="3"/>
      <c r="C603" s="3"/>
      <c r="D603" s="3"/>
      <c r="E603" s="3"/>
      <c r="F603" s="3"/>
      <c r="G603" s="3"/>
      <c r="H603" s="3"/>
      <c r="I603" s="3"/>
      <c r="J603" s="3"/>
      <c r="M603" s="5"/>
      <c r="N603" s="3"/>
      <c r="O603" s="3"/>
      <c r="P603" s="3"/>
      <c r="Q603" s="3"/>
      <c r="R603" s="3"/>
      <c r="S603" s="3"/>
      <c r="T603" s="3"/>
      <c r="U603" s="3"/>
      <c r="V603" s="3"/>
      <c r="W603" s="3"/>
      <c r="X603" s="3"/>
      <c r="Y603" s="3"/>
      <c r="Z603" s="3"/>
      <c r="AA603" s="3"/>
      <c r="AB603" s="3"/>
      <c r="AC603" s="3"/>
      <c r="AD603" s="3"/>
      <c r="AE603" s="3"/>
      <c r="AF603" s="3"/>
      <c r="AG603" s="3"/>
      <c r="AH603" s="3"/>
      <c r="AI603" s="3"/>
      <c r="AJ603" s="3"/>
      <c r="AK603" s="3"/>
      <c r="AL603" s="3"/>
      <c r="AM603" s="3"/>
      <c r="AN603" s="3"/>
      <c r="AO603" s="3"/>
      <c r="AP603" s="3"/>
      <c r="AQ603" s="3"/>
      <c r="AR603" s="3"/>
      <c r="AS603" s="3"/>
      <c r="AT603" s="3"/>
      <c r="AU603" s="3"/>
      <c r="AV603" s="3"/>
      <c r="AW603" s="3"/>
      <c r="AX603" s="3"/>
      <c r="AY603" s="3"/>
      <c r="AZ603" s="3"/>
      <c r="BA603" s="3"/>
      <c r="BB603" s="3"/>
      <c r="BC603" s="3"/>
      <c r="BD603" s="3"/>
      <c r="BE603" s="3"/>
      <c r="BF603" s="3"/>
      <c r="BG603" s="3"/>
    </row>
    <row r="604" spans="1:59" ht="21.75" customHeight="1" x14ac:dyDescent="0.2">
      <c r="A604" s="3"/>
      <c r="B604" s="3"/>
      <c r="C604" s="3"/>
      <c r="D604" s="3"/>
      <c r="E604" s="3"/>
      <c r="F604" s="3"/>
      <c r="G604" s="3"/>
      <c r="H604" s="3"/>
      <c r="I604" s="3"/>
      <c r="J604" s="3"/>
      <c r="M604" s="5"/>
      <c r="N604" s="3"/>
      <c r="O604" s="3"/>
      <c r="P604" s="3"/>
      <c r="Q604" s="3"/>
      <c r="R604" s="3"/>
      <c r="S604" s="3"/>
      <c r="T604" s="3"/>
      <c r="U604" s="3"/>
      <c r="V604" s="3"/>
      <c r="W604" s="3"/>
      <c r="X604" s="3"/>
      <c r="Y604" s="3"/>
      <c r="Z604" s="3"/>
      <c r="AA604" s="3"/>
      <c r="AB604" s="3"/>
      <c r="AC604" s="3"/>
      <c r="AD604" s="3"/>
      <c r="AE604" s="3"/>
      <c r="AF604" s="3"/>
      <c r="AG604" s="3"/>
      <c r="AH604" s="3"/>
      <c r="AI604" s="3"/>
      <c r="AJ604" s="3"/>
      <c r="AK604" s="3"/>
      <c r="AL604" s="3"/>
      <c r="AM604" s="3"/>
      <c r="AN604" s="3"/>
      <c r="AO604" s="3"/>
      <c r="AP604" s="3"/>
      <c r="AQ604" s="3"/>
      <c r="AR604" s="3"/>
      <c r="AS604" s="3"/>
      <c r="AT604" s="3"/>
      <c r="AU604" s="3"/>
      <c r="AV604" s="3"/>
      <c r="AW604" s="3"/>
      <c r="AX604" s="3"/>
      <c r="AY604" s="3"/>
      <c r="AZ604" s="3"/>
      <c r="BA604" s="3"/>
      <c r="BB604" s="3"/>
      <c r="BC604" s="3"/>
      <c r="BD604" s="3"/>
      <c r="BE604" s="3"/>
      <c r="BF604" s="3"/>
      <c r="BG604" s="3"/>
    </row>
    <row r="605" spans="1:59" ht="21.75" customHeight="1" x14ac:dyDescent="0.2">
      <c r="A605" s="3"/>
      <c r="B605" s="3"/>
      <c r="C605" s="3"/>
      <c r="D605" s="3"/>
      <c r="E605" s="3"/>
      <c r="F605" s="3"/>
      <c r="G605" s="3"/>
      <c r="H605" s="3"/>
      <c r="I605" s="3"/>
      <c r="J605" s="3"/>
      <c r="M605" s="5"/>
      <c r="N605" s="3"/>
      <c r="O605" s="3"/>
      <c r="P605" s="3"/>
      <c r="Q605" s="3"/>
      <c r="R605" s="3"/>
      <c r="S605" s="3"/>
      <c r="T605" s="3"/>
      <c r="U605" s="3"/>
      <c r="V605" s="3"/>
      <c r="W605" s="3"/>
      <c r="X605" s="3"/>
      <c r="Y605" s="3"/>
      <c r="Z605" s="3"/>
      <c r="AA605" s="3"/>
      <c r="AB605" s="3"/>
      <c r="AC605" s="3"/>
      <c r="AD605" s="3"/>
      <c r="AE605" s="3"/>
      <c r="AF605" s="3"/>
      <c r="AG605" s="3"/>
      <c r="AH605" s="3"/>
      <c r="AI605" s="3"/>
      <c r="AJ605" s="3"/>
      <c r="AK605" s="3"/>
      <c r="AL605" s="3"/>
      <c r="AM605" s="3"/>
      <c r="AN605" s="3"/>
      <c r="AO605" s="3"/>
      <c r="AP605" s="3"/>
      <c r="AQ605" s="3"/>
      <c r="AR605" s="3"/>
      <c r="AS605" s="3"/>
      <c r="AT605" s="3"/>
      <c r="AU605" s="3"/>
      <c r="AV605" s="3"/>
      <c r="AW605" s="3"/>
      <c r="AX605" s="3"/>
      <c r="AY605" s="3"/>
      <c r="AZ605" s="3"/>
      <c r="BA605" s="3"/>
      <c r="BB605" s="3"/>
      <c r="BC605" s="3"/>
      <c r="BD605" s="3"/>
      <c r="BE605" s="3"/>
      <c r="BF605" s="3"/>
      <c r="BG605" s="3"/>
    </row>
    <row r="606" spans="1:59" ht="21.75" customHeight="1" x14ac:dyDescent="0.2">
      <c r="A606" s="3"/>
      <c r="B606" s="3"/>
      <c r="C606" s="3"/>
      <c r="D606" s="3"/>
      <c r="E606" s="3"/>
      <c r="F606" s="3"/>
      <c r="G606" s="3"/>
      <c r="H606" s="3"/>
      <c r="I606" s="3"/>
      <c r="J606" s="3"/>
      <c r="M606" s="5"/>
      <c r="N606" s="3"/>
      <c r="O606" s="3"/>
      <c r="P606" s="3"/>
      <c r="Q606" s="3"/>
      <c r="R606" s="3"/>
      <c r="S606" s="3"/>
      <c r="T606" s="3"/>
      <c r="U606" s="3"/>
      <c r="V606" s="3"/>
      <c r="W606" s="3"/>
      <c r="X606" s="3"/>
      <c r="Y606" s="3"/>
      <c r="Z606" s="3"/>
      <c r="AA606" s="3"/>
      <c r="AB606" s="3"/>
      <c r="AC606" s="3"/>
      <c r="AD606" s="3"/>
      <c r="AE606" s="3"/>
      <c r="AF606" s="3"/>
      <c r="AG606" s="3"/>
      <c r="AH606" s="3"/>
      <c r="AI606" s="3"/>
      <c r="AJ606" s="3"/>
      <c r="AK606" s="3"/>
      <c r="AL606" s="3"/>
      <c r="AM606" s="3"/>
      <c r="AN606" s="3"/>
      <c r="AO606" s="3"/>
      <c r="AP606" s="3"/>
      <c r="AQ606" s="3"/>
      <c r="AR606" s="3"/>
      <c r="AS606" s="3"/>
      <c r="AT606" s="3"/>
      <c r="AU606" s="3"/>
      <c r="AV606" s="3"/>
      <c r="AW606" s="3"/>
      <c r="AX606" s="3"/>
      <c r="AY606" s="3"/>
      <c r="AZ606" s="3"/>
      <c r="BA606" s="3"/>
      <c r="BB606" s="3"/>
      <c r="BC606" s="3"/>
      <c r="BD606" s="3"/>
      <c r="BE606" s="3"/>
      <c r="BF606" s="3"/>
      <c r="BG606" s="3"/>
    </row>
    <row r="607" spans="1:59" ht="21.75" customHeight="1" x14ac:dyDescent="0.2">
      <c r="A607" s="3"/>
      <c r="B607" s="3"/>
      <c r="C607" s="3"/>
      <c r="D607" s="3"/>
      <c r="E607" s="3"/>
      <c r="F607" s="3"/>
      <c r="G607" s="3"/>
      <c r="H607" s="3"/>
      <c r="I607" s="3"/>
      <c r="J607" s="3"/>
      <c r="M607" s="5"/>
      <c r="N607" s="3"/>
      <c r="O607" s="3"/>
      <c r="P607" s="3"/>
      <c r="Q607" s="3"/>
      <c r="R607" s="3"/>
      <c r="S607" s="3"/>
      <c r="T607" s="3"/>
      <c r="U607" s="3"/>
      <c r="V607" s="3"/>
      <c r="W607" s="3"/>
      <c r="X607" s="3"/>
      <c r="Y607" s="3"/>
      <c r="Z607" s="3"/>
      <c r="AA607" s="3"/>
      <c r="AB607" s="3"/>
      <c r="AC607" s="3"/>
      <c r="AD607" s="3"/>
      <c r="AE607" s="3"/>
      <c r="AF607" s="3"/>
      <c r="AG607" s="3"/>
      <c r="AH607" s="3"/>
      <c r="AI607" s="3"/>
      <c r="AJ607" s="3"/>
      <c r="AK607" s="3"/>
      <c r="AL607" s="3"/>
      <c r="AM607" s="3"/>
      <c r="AN607" s="3"/>
      <c r="AO607" s="3"/>
      <c r="AP607" s="3"/>
      <c r="AQ607" s="3"/>
      <c r="AR607" s="3"/>
      <c r="AS607" s="3"/>
      <c r="AT607" s="3"/>
      <c r="AU607" s="3"/>
      <c r="AV607" s="3"/>
      <c r="AW607" s="3"/>
      <c r="AX607" s="3"/>
      <c r="AY607" s="3"/>
      <c r="AZ607" s="3"/>
      <c r="BA607" s="3"/>
      <c r="BB607" s="3"/>
      <c r="BC607" s="3"/>
      <c r="BD607" s="3"/>
      <c r="BE607" s="3"/>
      <c r="BF607" s="3"/>
      <c r="BG607" s="3"/>
    </row>
    <row r="608" spans="1:59" ht="21.75" customHeight="1" x14ac:dyDescent="0.2">
      <c r="A608" s="3"/>
      <c r="B608" s="3"/>
      <c r="C608" s="3"/>
      <c r="D608" s="3"/>
      <c r="E608" s="3"/>
      <c r="F608" s="3"/>
      <c r="G608" s="3"/>
      <c r="H608" s="3"/>
      <c r="I608" s="3"/>
      <c r="J608" s="3"/>
      <c r="M608" s="5"/>
      <c r="N608" s="3"/>
      <c r="O608" s="3"/>
      <c r="P608" s="3"/>
      <c r="Q608" s="3"/>
      <c r="R608" s="3"/>
      <c r="S608" s="3"/>
      <c r="T608" s="3"/>
      <c r="U608" s="3"/>
      <c r="V608" s="3"/>
      <c r="W608" s="3"/>
      <c r="X608" s="3"/>
      <c r="Y608" s="3"/>
      <c r="Z608" s="3"/>
      <c r="AA608" s="3"/>
      <c r="AB608" s="3"/>
      <c r="AC608" s="3"/>
      <c r="AD608" s="3"/>
      <c r="AE608" s="3"/>
      <c r="AF608" s="3"/>
      <c r="AG608" s="3"/>
      <c r="AH608" s="3"/>
      <c r="AI608" s="3"/>
      <c r="AJ608" s="3"/>
      <c r="AK608" s="3"/>
      <c r="AL608" s="3"/>
      <c r="AM608" s="3"/>
      <c r="AN608" s="3"/>
      <c r="AO608" s="3"/>
      <c r="AP608" s="3"/>
      <c r="AQ608" s="3"/>
      <c r="AR608" s="3"/>
      <c r="AS608" s="3"/>
      <c r="AT608" s="3"/>
      <c r="AU608" s="3"/>
      <c r="AV608" s="3"/>
      <c r="AW608" s="3"/>
      <c r="AX608" s="3"/>
      <c r="AY608" s="3"/>
      <c r="AZ608" s="3"/>
      <c r="BA608" s="3"/>
      <c r="BB608" s="3"/>
      <c r="BC608" s="3"/>
      <c r="BD608" s="3"/>
      <c r="BE608" s="3"/>
      <c r="BF608" s="3"/>
      <c r="BG608" s="3"/>
    </row>
    <row r="609" spans="1:59" ht="21.75" customHeight="1" x14ac:dyDescent="0.2">
      <c r="A609" s="3"/>
      <c r="B609" s="3"/>
      <c r="C609" s="3"/>
      <c r="D609" s="3"/>
      <c r="E609" s="3"/>
      <c r="F609" s="3"/>
      <c r="G609" s="3"/>
      <c r="H609" s="3"/>
      <c r="I609" s="3"/>
      <c r="J609" s="3"/>
      <c r="M609" s="5"/>
      <c r="N609" s="3"/>
      <c r="O609" s="3"/>
      <c r="P609" s="3"/>
      <c r="Q609" s="3"/>
      <c r="R609" s="3"/>
      <c r="S609" s="3"/>
      <c r="T609" s="3"/>
      <c r="U609" s="3"/>
      <c r="V609" s="3"/>
      <c r="W609" s="3"/>
      <c r="X609" s="3"/>
      <c r="Y609" s="3"/>
      <c r="Z609" s="3"/>
      <c r="AA609" s="3"/>
      <c r="AB609" s="3"/>
      <c r="AC609" s="3"/>
      <c r="AD609" s="3"/>
      <c r="AE609" s="3"/>
      <c r="AF609" s="3"/>
      <c r="AG609" s="3"/>
      <c r="AH609" s="3"/>
      <c r="AI609" s="3"/>
      <c r="AJ609" s="3"/>
      <c r="AK609" s="3"/>
      <c r="AL609" s="3"/>
      <c r="AM609" s="3"/>
      <c r="AN609" s="3"/>
      <c r="AO609" s="3"/>
      <c r="AP609" s="3"/>
      <c r="AQ609" s="3"/>
      <c r="AR609" s="3"/>
      <c r="AS609" s="3"/>
      <c r="AT609" s="3"/>
      <c r="AU609" s="3"/>
      <c r="AV609" s="3"/>
      <c r="AW609" s="3"/>
      <c r="AX609" s="3"/>
      <c r="AY609" s="3"/>
      <c r="AZ609" s="3"/>
      <c r="BA609" s="3"/>
      <c r="BB609" s="3"/>
      <c r="BC609" s="3"/>
      <c r="BD609" s="3"/>
      <c r="BE609" s="3"/>
      <c r="BF609" s="3"/>
      <c r="BG609" s="3"/>
    </row>
    <row r="610" spans="1:59" ht="21.75" customHeight="1" x14ac:dyDescent="0.2">
      <c r="A610" s="3"/>
      <c r="B610" s="3"/>
      <c r="C610" s="3"/>
      <c r="D610" s="3"/>
      <c r="E610" s="3"/>
      <c r="F610" s="3"/>
      <c r="G610" s="3"/>
      <c r="H610" s="3"/>
      <c r="I610" s="3"/>
      <c r="J610" s="3"/>
      <c r="M610" s="5"/>
      <c r="N610" s="3"/>
      <c r="O610" s="3"/>
      <c r="P610" s="3"/>
      <c r="Q610" s="3"/>
      <c r="R610" s="3"/>
      <c r="S610" s="3"/>
      <c r="T610" s="3"/>
      <c r="U610" s="3"/>
      <c r="V610" s="3"/>
      <c r="W610" s="3"/>
      <c r="X610" s="3"/>
      <c r="Y610" s="3"/>
      <c r="Z610" s="3"/>
      <c r="AA610" s="3"/>
      <c r="AB610" s="3"/>
      <c r="AC610" s="3"/>
      <c r="AD610" s="3"/>
      <c r="AE610" s="3"/>
      <c r="AF610" s="3"/>
      <c r="AG610" s="3"/>
      <c r="AH610" s="3"/>
      <c r="AI610" s="3"/>
      <c r="AJ610" s="3"/>
      <c r="AK610" s="3"/>
      <c r="AL610" s="3"/>
      <c r="AM610" s="3"/>
      <c r="AN610" s="3"/>
      <c r="AO610" s="3"/>
      <c r="AP610" s="3"/>
      <c r="AQ610" s="3"/>
      <c r="AR610" s="3"/>
      <c r="AS610" s="3"/>
      <c r="AT610" s="3"/>
      <c r="AU610" s="3"/>
      <c r="AV610" s="3"/>
      <c r="AW610" s="3"/>
      <c r="AX610" s="3"/>
      <c r="AY610" s="3"/>
      <c r="AZ610" s="3"/>
      <c r="BA610" s="3"/>
      <c r="BB610" s="3"/>
      <c r="BC610" s="3"/>
      <c r="BD610" s="3"/>
      <c r="BE610" s="3"/>
      <c r="BF610" s="3"/>
      <c r="BG610" s="3"/>
    </row>
    <row r="611" spans="1:59" ht="21.75" customHeight="1" x14ac:dyDescent="0.2">
      <c r="A611" s="3"/>
      <c r="B611" s="3"/>
      <c r="C611" s="3"/>
      <c r="D611" s="3"/>
      <c r="E611" s="3"/>
      <c r="F611" s="3"/>
      <c r="G611" s="3"/>
      <c r="H611" s="3"/>
      <c r="I611" s="3"/>
      <c r="J611" s="3"/>
      <c r="M611" s="5"/>
      <c r="N611" s="3"/>
      <c r="O611" s="3"/>
      <c r="P611" s="3"/>
      <c r="Q611" s="3"/>
      <c r="R611" s="3"/>
      <c r="S611" s="3"/>
      <c r="T611" s="3"/>
      <c r="U611" s="3"/>
      <c r="V611" s="3"/>
      <c r="W611" s="3"/>
      <c r="X611" s="3"/>
      <c r="Y611" s="3"/>
      <c r="Z611" s="3"/>
      <c r="AA611" s="3"/>
      <c r="AB611" s="3"/>
      <c r="AC611" s="3"/>
      <c r="AD611" s="3"/>
      <c r="AE611" s="3"/>
      <c r="AF611" s="3"/>
      <c r="AG611" s="3"/>
      <c r="AH611" s="3"/>
      <c r="AI611" s="3"/>
      <c r="AJ611" s="3"/>
      <c r="AK611" s="3"/>
      <c r="AL611" s="3"/>
      <c r="AM611" s="3"/>
      <c r="AN611" s="3"/>
      <c r="AO611" s="3"/>
      <c r="AP611" s="3"/>
      <c r="AQ611" s="3"/>
      <c r="AR611" s="3"/>
      <c r="AS611" s="3"/>
      <c r="AT611" s="3"/>
      <c r="AU611" s="3"/>
      <c r="AV611" s="3"/>
      <c r="AW611" s="3"/>
      <c r="AX611" s="3"/>
      <c r="AY611" s="3"/>
      <c r="AZ611" s="3"/>
      <c r="BA611" s="3"/>
      <c r="BB611" s="3"/>
      <c r="BC611" s="3"/>
      <c r="BD611" s="3"/>
      <c r="BE611" s="3"/>
      <c r="BF611" s="3"/>
      <c r="BG611" s="3"/>
    </row>
    <row r="612" spans="1:59" ht="21.75" customHeight="1" x14ac:dyDescent="0.2">
      <c r="A612" s="3"/>
      <c r="B612" s="3"/>
      <c r="C612" s="3"/>
      <c r="D612" s="3"/>
      <c r="E612" s="3"/>
      <c r="F612" s="3"/>
      <c r="G612" s="3"/>
      <c r="H612" s="3"/>
      <c r="I612" s="3"/>
      <c r="J612" s="3"/>
      <c r="M612" s="5"/>
      <c r="N612" s="3"/>
      <c r="O612" s="3"/>
      <c r="P612" s="3"/>
      <c r="Q612" s="3"/>
      <c r="R612" s="3"/>
      <c r="S612" s="3"/>
      <c r="T612" s="3"/>
      <c r="U612" s="3"/>
      <c r="V612" s="3"/>
      <c r="W612" s="3"/>
      <c r="X612" s="3"/>
      <c r="Y612" s="3"/>
      <c r="Z612" s="3"/>
      <c r="AA612" s="3"/>
      <c r="AB612" s="3"/>
      <c r="AC612" s="3"/>
      <c r="AD612" s="3"/>
      <c r="AE612" s="3"/>
      <c r="AF612" s="3"/>
      <c r="AG612" s="3"/>
      <c r="AH612" s="3"/>
      <c r="AI612" s="3"/>
      <c r="AJ612" s="3"/>
      <c r="AK612" s="3"/>
      <c r="AL612" s="3"/>
      <c r="AM612" s="3"/>
      <c r="AN612" s="3"/>
      <c r="AO612" s="3"/>
      <c r="AP612" s="3"/>
      <c r="AQ612" s="3"/>
      <c r="AR612" s="3"/>
      <c r="AS612" s="3"/>
      <c r="AT612" s="3"/>
      <c r="AU612" s="3"/>
      <c r="AV612" s="3"/>
      <c r="AW612" s="3"/>
      <c r="AX612" s="3"/>
      <c r="AY612" s="3"/>
      <c r="AZ612" s="3"/>
      <c r="BA612" s="3"/>
      <c r="BB612" s="3"/>
      <c r="BC612" s="3"/>
      <c r="BD612" s="3"/>
      <c r="BE612" s="3"/>
      <c r="BF612" s="3"/>
      <c r="BG612" s="3"/>
    </row>
    <row r="613" spans="1:59" ht="21.75" customHeight="1" x14ac:dyDescent="0.2">
      <c r="A613" s="3"/>
      <c r="B613" s="3"/>
      <c r="C613" s="3"/>
      <c r="D613" s="3"/>
      <c r="E613" s="3"/>
      <c r="F613" s="3"/>
      <c r="G613" s="3"/>
      <c r="H613" s="3"/>
      <c r="I613" s="3"/>
      <c r="J613" s="3"/>
      <c r="M613" s="5"/>
      <c r="N613" s="3"/>
      <c r="O613" s="3"/>
      <c r="P613" s="3"/>
      <c r="Q613" s="3"/>
      <c r="R613" s="3"/>
      <c r="S613" s="3"/>
      <c r="T613" s="3"/>
      <c r="U613" s="3"/>
      <c r="V613" s="3"/>
      <c r="W613" s="3"/>
      <c r="X613" s="3"/>
      <c r="Y613" s="3"/>
      <c r="Z613" s="3"/>
      <c r="AA613" s="3"/>
      <c r="AB613" s="3"/>
      <c r="AC613" s="3"/>
      <c r="AD613" s="3"/>
      <c r="AE613" s="3"/>
      <c r="AF613" s="3"/>
      <c r="AG613" s="3"/>
      <c r="AH613" s="3"/>
      <c r="AI613" s="3"/>
      <c r="AJ613" s="3"/>
      <c r="AK613" s="3"/>
      <c r="AL613" s="3"/>
      <c r="AM613" s="3"/>
      <c r="AN613" s="3"/>
      <c r="AO613" s="3"/>
      <c r="AP613" s="3"/>
      <c r="AQ613" s="3"/>
      <c r="AR613" s="3"/>
      <c r="AS613" s="3"/>
      <c r="AT613" s="3"/>
      <c r="AU613" s="3"/>
      <c r="AV613" s="3"/>
      <c r="AW613" s="3"/>
      <c r="AX613" s="3"/>
      <c r="AY613" s="3"/>
      <c r="AZ613" s="3"/>
      <c r="BA613" s="3"/>
      <c r="BB613" s="3"/>
      <c r="BC613" s="3"/>
      <c r="BD613" s="3"/>
      <c r="BE613" s="3"/>
      <c r="BF613" s="3"/>
      <c r="BG613" s="3"/>
    </row>
    <row r="614" spans="1:59" ht="21.75" customHeight="1" x14ac:dyDescent="0.2">
      <c r="A614" s="3"/>
      <c r="B614" s="3"/>
      <c r="C614" s="3"/>
      <c r="D614" s="3"/>
      <c r="E614" s="3"/>
      <c r="F614" s="3"/>
      <c r="G614" s="3"/>
      <c r="H614" s="3"/>
      <c r="I614" s="3"/>
      <c r="J614" s="3"/>
      <c r="M614" s="5"/>
      <c r="N614" s="3"/>
      <c r="O614" s="3"/>
      <c r="P614" s="3"/>
      <c r="Q614" s="3"/>
      <c r="R614" s="3"/>
      <c r="S614" s="3"/>
      <c r="T614" s="3"/>
      <c r="U614" s="3"/>
      <c r="V614" s="3"/>
      <c r="W614" s="3"/>
      <c r="X614" s="3"/>
      <c r="Y614" s="3"/>
      <c r="Z614" s="3"/>
      <c r="AA614" s="3"/>
      <c r="AB614" s="3"/>
      <c r="AC614" s="3"/>
      <c r="AD614" s="3"/>
      <c r="AE614" s="3"/>
      <c r="AF614" s="3"/>
      <c r="AG614" s="3"/>
      <c r="AH614" s="3"/>
      <c r="AI614" s="3"/>
      <c r="AJ614" s="3"/>
      <c r="AK614" s="3"/>
      <c r="AL614" s="3"/>
      <c r="AM614" s="3"/>
      <c r="AN614" s="3"/>
      <c r="AO614" s="3"/>
      <c r="AP614" s="3"/>
      <c r="AQ614" s="3"/>
      <c r="AR614" s="3"/>
      <c r="AS614" s="3"/>
      <c r="AT614" s="3"/>
      <c r="AU614" s="3"/>
      <c r="AV614" s="3"/>
      <c r="AW614" s="3"/>
      <c r="AX614" s="3"/>
      <c r="AY614" s="3"/>
      <c r="AZ614" s="3"/>
      <c r="BA614" s="3"/>
      <c r="BB614" s="3"/>
      <c r="BC614" s="3"/>
      <c r="BD614" s="3"/>
      <c r="BE614" s="3"/>
      <c r="BF614" s="3"/>
      <c r="BG614" s="3"/>
    </row>
    <row r="615" spans="1:59" ht="21.75" customHeight="1" x14ac:dyDescent="0.2">
      <c r="A615" s="3"/>
      <c r="B615" s="3"/>
      <c r="C615" s="3"/>
      <c r="D615" s="3"/>
      <c r="E615" s="3"/>
      <c r="F615" s="3"/>
      <c r="G615" s="3"/>
      <c r="H615" s="3"/>
      <c r="I615" s="3"/>
      <c r="J615" s="3"/>
      <c r="M615" s="5"/>
      <c r="N615" s="3"/>
      <c r="O615" s="3"/>
      <c r="P615" s="3"/>
      <c r="Q615" s="3"/>
      <c r="R615" s="3"/>
      <c r="S615" s="3"/>
      <c r="T615" s="3"/>
      <c r="U615" s="3"/>
      <c r="V615" s="3"/>
      <c r="W615" s="3"/>
      <c r="X615" s="3"/>
      <c r="Y615" s="3"/>
      <c r="Z615" s="3"/>
      <c r="AA615" s="3"/>
      <c r="AB615" s="3"/>
      <c r="AC615" s="3"/>
      <c r="AD615" s="3"/>
      <c r="AE615" s="3"/>
      <c r="AF615" s="3"/>
      <c r="AG615" s="3"/>
      <c r="AH615" s="3"/>
      <c r="AI615" s="3"/>
      <c r="AJ615" s="3"/>
      <c r="AK615" s="3"/>
      <c r="AL615" s="3"/>
      <c r="AM615" s="3"/>
      <c r="AN615" s="3"/>
      <c r="AO615" s="3"/>
      <c r="AP615" s="3"/>
      <c r="AQ615" s="3"/>
      <c r="AR615" s="3"/>
      <c r="AS615" s="3"/>
      <c r="AT615" s="3"/>
      <c r="AU615" s="3"/>
      <c r="AV615" s="3"/>
      <c r="AW615" s="3"/>
      <c r="AX615" s="3"/>
      <c r="AY615" s="3"/>
      <c r="AZ615" s="3"/>
      <c r="BA615" s="3"/>
      <c r="BB615" s="3"/>
      <c r="BC615" s="3"/>
      <c r="BD615" s="3"/>
      <c r="BE615" s="3"/>
      <c r="BF615" s="3"/>
      <c r="BG615" s="3"/>
    </row>
    <row r="616" spans="1:59" ht="21.75" customHeight="1" x14ac:dyDescent="0.2">
      <c r="A616" s="3"/>
      <c r="B616" s="3"/>
      <c r="C616" s="3"/>
      <c r="D616" s="3"/>
      <c r="E616" s="3"/>
      <c r="F616" s="3"/>
      <c r="G616" s="3"/>
      <c r="H616" s="3"/>
      <c r="I616" s="3"/>
      <c r="J616" s="3"/>
      <c r="M616" s="5"/>
      <c r="N616" s="3"/>
      <c r="O616" s="3"/>
      <c r="P616" s="3"/>
      <c r="Q616" s="3"/>
      <c r="R616" s="3"/>
      <c r="S616" s="3"/>
      <c r="T616" s="3"/>
      <c r="U616" s="3"/>
      <c r="V616" s="3"/>
      <c r="W616" s="3"/>
      <c r="X616" s="3"/>
      <c r="Y616" s="3"/>
      <c r="Z616" s="3"/>
      <c r="AA616" s="3"/>
      <c r="AB616" s="3"/>
      <c r="AC616" s="3"/>
      <c r="AD616" s="3"/>
      <c r="AE616" s="3"/>
      <c r="AF616" s="3"/>
      <c r="AG616" s="3"/>
      <c r="AH616" s="3"/>
      <c r="AI616" s="3"/>
      <c r="AJ616" s="3"/>
      <c r="AK616" s="3"/>
      <c r="AL616" s="3"/>
      <c r="AM616" s="3"/>
      <c r="AN616" s="3"/>
      <c r="AO616" s="3"/>
      <c r="AP616" s="3"/>
      <c r="AQ616" s="3"/>
      <c r="AR616" s="3"/>
      <c r="AS616" s="3"/>
      <c r="AT616" s="3"/>
      <c r="AU616" s="3"/>
      <c r="AV616" s="3"/>
      <c r="AW616" s="3"/>
      <c r="AX616" s="3"/>
      <c r="AY616" s="3"/>
      <c r="AZ616" s="3"/>
      <c r="BA616" s="3"/>
      <c r="BB616" s="3"/>
      <c r="BC616" s="3"/>
      <c r="BD616" s="3"/>
      <c r="BE616" s="3"/>
      <c r="BF616" s="3"/>
      <c r="BG616" s="3"/>
    </row>
    <row r="617" spans="1:59" ht="21.75" customHeight="1" x14ac:dyDescent="0.2">
      <c r="A617" s="3"/>
      <c r="B617" s="3"/>
      <c r="C617" s="3"/>
      <c r="D617" s="3"/>
      <c r="E617" s="3"/>
      <c r="F617" s="3"/>
      <c r="G617" s="3"/>
      <c r="H617" s="3"/>
      <c r="I617" s="3"/>
      <c r="J617" s="3"/>
      <c r="M617" s="5"/>
      <c r="N617" s="3"/>
      <c r="O617" s="3"/>
      <c r="P617" s="3"/>
      <c r="Q617" s="3"/>
      <c r="R617" s="3"/>
      <c r="S617" s="3"/>
      <c r="T617" s="3"/>
      <c r="U617" s="3"/>
      <c r="V617" s="3"/>
      <c r="W617" s="3"/>
      <c r="X617" s="3"/>
      <c r="Y617" s="3"/>
      <c r="Z617" s="3"/>
      <c r="AA617" s="3"/>
      <c r="AB617" s="3"/>
      <c r="AC617" s="3"/>
      <c r="AD617" s="3"/>
      <c r="AE617" s="3"/>
      <c r="AF617" s="3"/>
      <c r="AG617" s="3"/>
      <c r="AH617" s="3"/>
      <c r="AI617" s="3"/>
      <c r="AJ617" s="3"/>
      <c r="AK617" s="3"/>
      <c r="AL617" s="3"/>
      <c r="AM617" s="3"/>
      <c r="AN617" s="3"/>
      <c r="AO617" s="3"/>
      <c r="AP617" s="3"/>
      <c r="AQ617" s="3"/>
      <c r="AR617" s="3"/>
      <c r="AS617" s="3"/>
      <c r="AT617" s="3"/>
      <c r="AU617" s="3"/>
      <c r="AV617" s="3"/>
      <c r="AW617" s="3"/>
      <c r="AX617" s="3"/>
      <c r="AY617" s="3"/>
      <c r="AZ617" s="3"/>
      <c r="BA617" s="3"/>
      <c r="BB617" s="3"/>
      <c r="BC617" s="3"/>
      <c r="BD617" s="3"/>
      <c r="BE617" s="3"/>
      <c r="BF617" s="3"/>
      <c r="BG617" s="3"/>
    </row>
    <row r="618" spans="1:59" ht="21.75" customHeight="1" x14ac:dyDescent="0.2">
      <c r="A618" s="3"/>
      <c r="B618" s="3"/>
      <c r="C618" s="3"/>
      <c r="D618" s="3"/>
      <c r="E618" s="3"/>
      <c r="F618" s="3"/>
      <c r="G618" s="3"/>
      <c r="H618" s="3"/>
      <c r="I618" s="3"/>
      <c r="J618" s="3"/>
      <c r="M618" s="5"/>
      <c r="N618" s="3"/>
      <c r="O618" s="3"/>
      <c r="P618" s="3"/>
      <c r="Q618" s="3"/>
      <c r="R618" s="3"/>
      <c r="S618" s="3"/>
      <c r="T618" s="3"/>
      <c r="U618" s="3"/>
      <c r="V618" s="3"/>
      <c r="W618" s="3"/>
      <c r="X618" s="3"/>
      <c r="Y618" s="3"/>
      <c r="Z618" s="3"/>
      <c r="AA618" s="3"/>
      <c r="AB618" s="3"/>
      <c r="AC618" s="3"/>
      <c r="AD618" s="3"/>
      <c r="AE618" s="3"/>
      <c r="AF618" s="3"/>
      <c r="AG618" s="3"/>
      <c r="AH618" s="3"/>
      <c r="AI618" s="3"/>
      <c r="AJ618" s="3"/>
      <c r="AK618" s="3"/>
      <c r="AL618" s="3"/>
      <c r="AM618" s="3"/>
      <c r="AN618" s="3"/>
      <c r="AO618" s="3"/>
      <c r="AP618" s="3"/>
      <c r="AQ618" s="3"/>
      <c r="AR618" s="3"/>
      <c r="AS618" s="3"/>
      <c r="AT618" s="3"/>
      <c r="AU618" s="3"/>
      <c r="AV618" s="3"/>
      <c r="AW618" s="3"/>
      <c r="AX618" s="3"/>
      <c r="AY618" s="3"/>
      <c r="AZ618" s="3"/>
      <c r="BA618" s="3"/>
      <c r="BB618" s="3"/>
      <c r="BC618" s="3"/>
      <c r="BD618" s="3"/>
      <c r="BE618" s="3"/>
      <c r="BF618" s="3"/>
      <c r="BG618" s="3"/>
    </row>
    <row r="619" spans="1:59" ht="21.75" customHeight="1" x14ac:dyDescent="0.2">
      <c r="A619" s="3"/>
      <c r="B619" s="3"/>
      <c r="C619" s="3"/>
      <c r="D619" s="3"/>
      <c r="E619" s="3"/>
      <c r="F619" s="3"/>
      <c r="G619" s="3"/>
      <c r="H619" s="3"/>
      <c r="I619" s="3"/>
      <c r="J619" s="3"/>
      <c r="M619" s="5"/>
      <c r="N619" s="3"/>
      <c r="O619" s="3"/>
      <c r="P619" s="3"/>
      <c r="Q619" s="3"/>
      <c r="R619" s="3"/>
      <c r="S619" s="3"/>
      <c r="T619" s="3"/>
      <c r="U619" s="3"/>
      <c r="V619" s="3"/>
      <c r="W619" s="3"/>
      <c r="X619" s="3"/>
      <c r="Y619" s="3"/>
      <c r="Z619" s="3"/>
      <c r="AA619" s="3"/>
      <c r="AB619" s="3"/>
      <c r="AC619" s="3"/>
      <c r="AD619" s="3"/>
      <c r="AE619" s="3"/>
      <c r="AF619" s="3"/>
      <c r="AG619" s="3"/>
      <c r="AH619" s="3"/>
      <c r="AI619" s="3"/>
      <c r="AJ619" s="3"/>
      <c r="AK619" s="3"/>
      <c r="AL619" s="3"/>
      <c r="AM619" s="3"/>
      <c r="AN619" s="3"/>
      <c r="AO619" s="3"/>
      <c r="AP619" s="3"/>
      <c r="AQ619" s="3"/>
      <c r="AR619" s="3"/>
      <c r="AS619" s="3"/>
      <c r="AT619" s="3"/>
      <c r="AU619" s="3"/>
      <c r="AV619" s="3"/>
      <c r="AW619" s="3"/>
      <c r="AX619" s="3"/>
      <c r="AY619" s="3"/>
      <c r="AZ619" s="3"/>
      <c r="BA619" s="3"/>
      <c r="BB619" s="3"/>
      <c r="BC619" s="3"/>
      <c r="BD619" s="3"/>
      <c r="BE619" s="3"/>
      <c r="BF619" s="3"/>
      <c r="BG619" s="3"/>
    </row>
    <row r="620" spans="1:59" ht="21.75" customHeight="1" x14ac:dyDescent="0.2">
      <c r="A620" s="3"/>
      <c r="B620" s="3"/>
      <c r="C620" s="3"/>
      <c r="D620" s="3"/>
      <c r="E620" s="3"/>
      <c r="F620" s="3"/>
      <c r="G620" s="3"/>
      <c r="H620" s="3"/>
      <c r="I620" s="3"/>
      <c r="J620" s="3"/>
      <c r="M620" s="5"/>
      <c r="N620" s="3"/>
      <c r="O620" s="3"/>
      <c r="P620" s="3"/>
      <c r="Q620" s="3"/>
      <c r="R620" s="3"/>
      <c r="S620" s="3"/>
      <c r="T620" s="3"/>
      <c r="U620" s="3"/>
      <c r="V620" s="3"/>
      <c r="W620" s="3"/>
      <c r="X620" s="3"/>
      <c r="Y620" s="3"/>
      <c r="Z620" s="3"/>
      <c r="AA620" s="3"/>
      <c r="AB620" s="3"/>
      <c r="AC620" s="3"/>
      <c r="AD620" s="3"/>
      <c r="AE620" s="3"/>
      <c r="AF620" s="3"/>
      <c r="AG620" s="3"/>
      <c r="AH620" s="3"/>
      <c r="AI620" s="3"/>
      <c r="AJ620" s="3"/>
      <c r="AK620" s="3"/>
      <c r="AL620" s="3"/>
      <c r="AM620" s="3"/>
      <c r="AN620" s="3"/>
      <c r="AO620" s="3"/>
      <c r="AP620" s="3"/>
      <c r="AQ620" s="3"/>
      <c r="AR620" s="3"/>
      <c r="AS620" s="3"/>
      <c r="AT620" s="3"/>
      <c r="AU620" s="3"/>
      <c r="AV620" s="3"/>
      <c r="AW620" s="3"/>
      <c r="AX620" s="3"/>
      <c r="AY620" s="3"/>
      <c r="AZ620" s="3"/>
      <c r="BA620" s="3"/>
      <c r="BB620" s="3"/>
      <c r="BC620" s="3"/>
      <c r="BD620" s="3"/>
      <c r="BE620" s="3"/>
      <c r="BF620" s="3"/>
      <c r="BG620" s="3"/>
    </row>
    <row r="621" spans="1:59" ht="21.75" customHeight="1" x14ac:dyDescent="0.2">
      <c r="A621" s="3"/>
      <c r="B621" s="3"/>
      <c r="C621" s="3"/>
      <c r="D621" s="3"/>
      <c r="E621" s="3"/>
      <c r="F621" s="3"/>
      <c r="G621" s="3"/>
      <c r="H621" s="3"/>
      <c r="I621" s="3"/>
      <c r="J621" s="3"/>
      <c r="M621" s="5"/>
      <c r="N621" s="3"/>
      <c r="O621" s="3"/>
      <c r="P621" s="3"/>
      <c r="Q621" s="3"/>
      <c r="R621" s="3"/>
      <c r="S621" s="3"/>
      <c r="T621" s="3"/>
      <c r="U621" s="3"/>
      <c r="V621" s="3"/>
      <c r="W621" s="3"/>
      <c r="X621" s="3"/>
      <c r="Y621" s="3"/>
      <c r="Z621" s="3"/>
      <c r="AA621" s="3"/>
      <c r="AB621" s="3"/>
      <c r="AC621" s="3"/>
      <c r="AD621" s="3"/>
      <c r="AE621" s="3"/>
      <c r="AF621" s="3"/>
      <c r="AG621" s="3"/>
      <c r="AH621" s="3"/>
      <c r="AI621" s="3"/>
      <c r="AJ621" s="3"/>
      <c r="AK621" s="3"/>
      <c r="AL621" s="3"/>
      <c r="AM621" s="3"/>
      <c r="AN621" s="3"/>
      <c r="AO621" s="3"/>
      <c r="AP621" s="3"/>
      <c r="AQ621" s="3"/>
      <c r="AR621" s="3"/>
      <c r="AS621" s="3"/>
      <c r="AT621" s="3"/>
      <c r="AU621" s="3"/>
      <c r="AV621" s="3"/>
      <c r="AW621" s="3"/>
      <c r="AX621" s="3"/>
      <c r="AY621" s="3"/>
      <c r="AZ621" s="3"/>
      <c r="BA621" s="3"/>
      <c r="BB621" s="3"/>
      <c r="BC621" s="3"/>
      <c r="BD621" s="3"/>
      <c r="BE621" s="3"/>
      <c r="BF621" s="3"/>
      <c r="BG621" s="3"/>
    </row>
    <row r="622" spans="1:59" ht="21.75" customHeight="1" x14ac:dyDescent="0.2">
      <c r="A622" s="3"/>
      <c r="B622" s="3"/>
      <c r="C622" s="3"/>
      <c r="D622" s="3"/>
      <c r="E622" s="3"/>
      <c r="F622" s="3"/>
      <c r="G622" s="3"/>
      <c r="H622" s="3"/>
      <c r="I622" s="3"/>
      <c r="J622" s="3"/>
      <c r="M622" s="5"/>
      <c r="N622" s="3"/>
      <c r="O622" s="3"/>
      <c r="P622" s="3"/>
      <c r="Q622" s="3"/>
      <c r="R622" s="3"/>
      <c r="S622" s="3"/>
      <c r="T622" s="3"/>
      <c r="U622" s="3"/>
      <c r="V622" s="3"/>
      <c r="W622" s="3"/>
      <c r="X622" s="3"/>
      <c r="Y622" s="3"/>
      <c r="Z622" s="3"/>
      <c r="AA622" s="3"/>
      <c r="AB622" s="3"/>
      <c r="AC622" s="3"/>
      <c r="AD622" s="3"/>
      <c r="AE622" s="3"/>
      <c r="AF622" s="3"/>
      <c r="AG622" s="3"/>
      <c r="AH622" s="3"/>
      <c r="AI622" s="3"/>
      <c r="AJ622" s="3"/>
      <c r="AK622" s="3"/>
      <c r="AL622" s="3"/>
      <c r="AM622" s="3"/>
      <c r="AN622" s="3"/>
      <c r="AO622" s="3"/>
      <c r="AP622" s="3"/>
      <c r="AQ622" s="3"/>
      <c r="AR622" s="3"/>
      <c r="AS622" s="3"/>
      <c r="AT622" s="3"/>
      <c r="AU622" s="3"/>
      <c r="AV622" s="3"/>
      <c r="AW622" s="3"/>
      <c r="AX622" s="3"/>
      <c r="AY622" s="3"/>
      <c r="AZ622" s="3"/>
      <c r="BA622" s="3"/>
      <c r="BB622" s="3"/>
      <c r="BC622" s="3"/>
      <c r="BD622" s="3"/>
      <c r="BE622" s="3"/>
      <c r="BF622" s="3"/>
      <c r="BG622" s="3"/>
    </row>
    <row r="623" spans="1:59" ht="21.75" customHeight="1" x14ac:dyDescent="0.2">
      <c r="A623" s="3"/>
      <c r="B623" s="3"/>
      <c r="C623" s="3"/>
      <c r="D623" s="3"/>
      <c r="E623" s="3"/>
      <c r="F623" s="3"/>
      <c r="G623" s="3"/>
      <c r="H623" s="3"/>
      <c r="I623" s="3"/>
      <c r="J623" s="3"/>
      <c r="M623" s="5"/>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c r="AM623" s="3"/>
      <c r="AN623" s="3"/>
      <c r="AO623" s="3"/>
      <c r="AP623" s="3"/>
      <c r="AQ623" s="3"/>
      <c r="AR623" s="3"/>
      <c r="AS623" s="3"/>
      <c r="AT623" s="3"/>
      <c r="AU623" s="3"/>
      <c r="AV623" s="3"/>
      <c r="AW623" s="3"/>
      <c r="AX623" s="3"/>
      <c r="AY623" s="3"/>
      <c r="AZ623" s="3"/>
      <c r="BA623" s="3"/>
      <c r="BB623" s="3"/>
      <c r="BC623" s="3"/>
      <c r="BD623" s="3"/>
      <c r="BE623" s="3"/>
      <c r="BF623" s="3"/>
      <c r="BG623" s="3"/>
    </row>
    <row r="624" spans="1:59" ht="21.75" customHeight="1" x14ac:dyDescent="0.2">
      <c r="A624" s="3"/>
      <c r="B624" s="3"/>
      <c r="C624" s="3"/>
      <c r="D624" s="3"/>
      <c r="E624" s="3"/>
      <c r="F624" s="3"/>
      <c r="G624" s="3"/>
      <c r="H624" s="3"/>
      <c r="I624" s="3"/>
      <c r="J624" s="3"/>
      <c r="M624" s="5"/>
      <c r="N624" s="3"/>
      <c r="O624" s="3"/>
      <c r="P624" s="3"/>
      <c r="Q624" s="3"/>
      <c r="R624" s="3"/>
      <c r="S624" s="3"/>
      <c r="T624" s="3"/>
      <c r="U624" s="3"/>
      <c r="V624" s="3"/>
      <c r="W624" s="3"/>
      <c r="X624" s="3"/>
      <c r="Y624" s="3"/>
      <c r="Z624" s="3"/>
      <c r="AA624" s="3"/>
      <c r="AB624" s="3"/>
      <c r="AC624" s="3"/>
      <c r="AD624" s="3"/>
      <c r="AE624" s="3"/>
      <c r="AF624" s="3"/>
      <c r="AG624" s="3"/>
      <c r="AH624" s="3"/>
      <c r="AI624" s="3"/>
      <c r="AJ624" s="3"/>
      <c r="AK624" s="3"/>
      <c r="AL624" s="3"/>
      <c r="AM624" s="3"/>
      <c r="AN624" s="3"/>
      <c r="AO624" s="3"/>
      <c r="AP624" s="3"/>
      <c r="AQ624" s="3"/>
      <c r="AR624" s="3"/>
      <c r="AS624" s="3"/>
      <c r="AT624" s="3"/>
      <c r="AU624" s="3"/>
      <c r="AV624" s="3"/>
      <c r="AW624" s="3"/>
      <c r="AX624" s="3"/>
      <c r="AY624" s="3"/>
      <c r="AZ624" s="3"/>
      <c r="BA624" s="3"/>
      <c r="BB624" s="3"/>
      <c r="BC624" s="3"/>
      <c r="BD624" s="3"/>
      <c r="BE624" s="3"/>
      <c r="BF624" s="3"/>
      <c r="BG624" s="3"/>
    </row>
    <row r="625" spans="1:59" ht="21.75" customHeight="1" x14ac:dyDescent="0.2">
      <c r="A625" s="3"/>
      <c r="B625" s="3"/>
      <c r="C625" s="3"/>
      <c r="D625" s="3"/>
      <c r="E625" s="3"/>
      <c r="F625" s="3"/>
      <c r="G625" s="3"/>
      <c r="H625" s="3"/>
      <c r="I625" s="3"/>
      <c r="J625" s="3"/>
      <c r="M625" s="5"/>
      <c r="N625" s="3"/>
      <c r="O625" s="3"/>
      <c r="P625" s="3"/>
      <c r="Q625" s="3"/>
      <c r="R625" s="3"/>
      <c r="S625" s="3"/>
      <c r="T625" s="3"/>
      <c r="U625" s="3"/>
      <c r="V625" s="3"/>
      <c r="W625" s="3"/>
      <c r="X625" s="3"/>
      <c r="Y625" s="3"/>
      <c r="Z625" s="3"/>
      <c r="AA625" s="3"/>
      <c r="AB625" s="3"/>
      <c r="AC625" s="3"/>
      <c r="AD625" s="3"/>
      <c r="AE625" s="3"/>
      <c r="AF625" s="3"/>
      <c r="AG625" s="3"/>
      <c r="AH625" s="3"/>
      <c r="AI625" s="3"/>
      <c r="AJ625" s="3"/>
      <c r="AK625" s="3"/>
      <c r="AL625" s="3"/>
      <c r="AM625" s="3"/>
      <c r="AN625" s="3"/>
      <c r="AO625" s="3"/>
      <c r="AP625" s="3"/>
      <c r="AQ625" s="3"/>
      <c r="AR625" s="3"/>
      <c r="AS625" s="3"/>
      <c r="AT625" s="3"/>
      <c r="AU625" s="3"/>
      <c r="AV625" s="3"/>
      <c r="AW625" s="3"/>
      <c r="AX625" s="3"/>
      <c r="AY625" s="3"/>
      <c r="AZ625" s="3"/>
      <c r="BA625" s="3"/>
      <c r="BB625" s="3"/>
      <c r="BC625" s="3"/>
      <c r="BD625" s="3"/>
      <c r="BE625" s="3"/>
      <c r="BF625" s="3"/>
      <c r="BG625" s="3"/>
    </row>
    <row r="626" spans="1:59" ht="21.75" customHeight="1" x14ac:dyDescent="0.2">
      <c r="A626" s="3"/>
      <c r="B626" s="3"/>
      <c r="C626" s="3"/>
      <c r="D626" s="3"/>
      <c r="E626" s="3"/>
      <c r="F626" s="3"/>
      <c r="G626" s="3"/>
      <c r="H626" s="3"/>
      <c r="I626" s="3"/>
      <c r="J626" s="3"/>
      <c r="M626" s="5"/>
      <c r="N626" s="3"/>
      <c r="O626" s="3"/>
      <c r="P626" s="3"/>
      <c r="Q626" s="3"/>
      <c r="R626" s="3"/>
      <c r="S626" s="3"/>
      <c r="T626" s="3"/>
      <c r="U626" s="3"/>
      <c r="V626" s="3"/>
      <c r="W626" s="3"/>
      <c r="X626" s="3"/>
      <c r="Y626" s="3"/>
      <c r="Z626" s="3"/>
      <c r="AA626" s="3"/>
      <c r="AB626" s="3"/>
      <c r="AC626" s="3"/>
      <c r="AD626" s="3"/>
      <c r="AE626" s="3"/>
      <c r="AF626" s="3"/>
      <c r="AG626" s="3"/>
      <c r="AH626" s="3"/>
      <c r="AI626" s="3"/>
      <c r="AJ626" s="3"/>
      <c r="AK626" s="3"/>
      <c r="AL626" s="3"/>
      <c r="AM626" s="3"/>
      <c r="AN626" s="3"/>
      <c r="AO626" s="3"/>
      <c r="AP626" s="3"/>
      <c r="AQ626" s="3"/>
      <c r="AR626" s="3"/>
      <c r="AS626" s="3"/>
      <c r="AT626" s="3"/>
      <c r="AU626" s="3"/>
      <c r="AV626" s="3"/>
      <c r="AW626" s="3"/>
      <c r="AX626" s="3"/>
      <c r="AY626" s="3"/>
      <c r="AZ626" s="3"/>
      <c r="BA626" s="3"/>
      <c r="BB626" s="3"/>
      <c r="BC626" s="3"/>
      <c r="BD626" s="3"/>
      <c r="BE626" s="3"/>
      <c r="BF626" s="3"/>
      <c r="BG626" s="3"/>
    </row>
    <row r="627" spans="1:59" ht="21.75" customHeight="1" x14ac:dyDescent="0.2">
      <c r="A627" s="3"/>
      <c r="B627" s="3"/>
      <c r="C627" s="3"/>
      <c r="D627" s="3"/>
      <c r="E627" s="3"/>
      <c r="F627" s="3"/>
      <c r="G627" s="3"/>
      <c r="H627" s="3"/>
      <c r="I627" s="3"/>
      <c r="J627" s="3"/>
      <c r="M627" s="5"/>
      <c r="N627" s="3"/>
      <c r="O627" s="3"/>
      <c r="P627" s="3"/>
      <c r="Q627" s="3"/>
      <c r="R627" s="3"/>
      <c r="S627" s="3"/>
      <c r="T627" s="3"/>
      <c r="U627" s="3"/>
      <c r="V627" s="3"/>
      <c r="W627" s="3"/>
      <c r="X627" s="3"/>
      <c r="Y627" s="3"/>
      <c r="Z627" s="3"/>
      <c r="AA627" s="3"/>
      <c r="AB627" s="3"/>
      <c r="AC627" s="3"/>
      <c r="AD627" s="3"/>
      <c r="AE627" s="3"/>
      <c r="AF627" s="3"/>
      <c r="AG627" s="3"/>
      <c r="AH627" s="3"/>
      <c r="AI627" s="3"/>
      <c r="AJ627" s="3"/>
      <c r="AK627" s="3"/>
      <c r="AL627" s="3"/>
      <c r="AM627" s="3"/>
      <c r="AN627" s="3"/>
      <c r="AO627" s="3"/>
      <c r="AP627" s="3"/>
      <c r="AQ627" s="3"/>
      <c r="AR627" s="3"/>
      <c r="AS627" s="3"/>
      <c r="AT627" s="3"/>
      <c r="AU627" s="3"/>
      <c r="AV627" s="3"/>
      <c r="AW627" s="3"/>
      <c r="AX627" s="3"/>
      <c r="AY627" s="3"/>
      <c r="AZ627" s="3"/>
      <c r="BA627" s="3"/>
      <c r="BB627" s="3"/>
      <c r="BC627" s="3"/>
      <c r="BD627" s="3"/>
      <c r="BE627" s="3"/>
      <c r="BF627" s="3"/>
      <c r="BG627" s="3"/>
    </row>
    <row r="628" spans="1:59" ht="21.75" customHeight="1" x14ac:dyDescent="0.2">
      <c r="A628" s="3"/>
      <c r="B628" s="3"/>
      <c r="C628" s="3"/>
      <c r="D628" s="3"/>
      <c r="E628" s="3"/>
      <c r="F628" s="3"/>
      <c r="G628" s="3"/>
      <c r="H628" s="3"/>
      <c r="I628" s="3"/>
      <c r="J628" s="3"/>
      <c r="M628" s="5"/>
      <c r="N628" s="3"/>
      <c r="O628" s="3"/>
      <c r="P628" s="3"/>
      <c r="Q628" s="3"/>
      <c r="R628" s="3"/>
      <c r="S628" s="3"/>
      <c r="T628" s="3"/>
      <c r="U628" s="3"/>
      <c r="V628" s="3"/>
      <c r="W628" s="3"/>
      <c r="X628" s="3"/>
      <c r="Y628" s="3"/>
      <c r="Z628" s="3"/>
      <c r="AA628" s="3"/>
      <c r="AB628" s="3"/>
      <c r="AC628" s="3"/>
      <c r="AD628" s="3"/>
      <c r="AE628" s="3"/>
      <c r="AF628" s="3"/>
      <c r="AG628" s="3"/>
      <c r="AH628" s="3"/>
      <c r="AI628" s="3"/>
      <c r="AJ628" s="3"/>
      <c r="AK628" s="3"/>
      <c r="AL628" s="3"/>
      <c r="AM628" s="3"/>
      <c r="AN628" s="3"/>
      <c r="AO628" s="3"/>
      <c r="AP628" s="3"/>
      <c r="AQ628" s="3"/>
      <c r="AR628" s="3"/>
      <c r="AS628" s="3"/>
      <c r="AT628" s="3"/>
      <c r="AU628" s="3"/>
      <c r="AV628" s="3"/>
      <c r="AW628" s="3"/>
      <c r="AX628" s="3"/>
      <c r="AY628" s="3"/>
      <c r="AZ628" s="3"/>
      <c r="BA628" s="3"/>
      <c r="BB628" s="3"/>
      <c r="BC628" s="3"/>
      <c r="BD628" s="3"/>
      <c r="BE628" s="3"/>
      <c r="BF628" s="3"/>
      <c r="BG628" s="3"/>
    </row>
    <row r="629" spans="1:59" ht="21.75" customHeight="1" x14ac:dyDescent="0.2">
      <c r="A629" s="3"/>
      <c r="B629" s="3"/>
      <c r="C629" s="3"/>
      <c r="D629" s="3"/>
      <c r="E629" s="3"/>
      <c r="F629" s="3"/>
      <c r="G629" s="3"/>
      <c r="H629" s="3"/>
      <c r="I629" s="3"/>
      <c r="J629" s="3"/>
      <c r="M629" s="5"/>
      <c r="N629" s="3"/>
      <c r="O629" s="3"/>
      <c r="P629" s="3"/>
      <c r="Q629" s="3"/>
      <c r="R629" s="3"/>
      <c r="S629" s="3"/>
      <c r="T629" s="3"/>
      <c r="U629" s="3"/>
      <c r="V629" s="3"/>
      <c r="W629" s="3"/>
      <c r="X629" s="3"/>
      <c r="Y629" s="3"/>
      <c r="Z629" s="3"/>
      <c r="AA629" s="3"/>
      <c r="AB629" s="3"/>
      <c r="AC629" s="3"/>
      <c r="AD629" s="3"/>
      <c r="AE629" s="3"/>
      <c r="AF629" s="3"/>
      <c r="AG629" s="3"/>
      <c r="AH629" s="3"/>
      <c r="AI629" s="3"/>
      <c r="AJ629" s="3"/>
      <c r="AK629" s="3"/>
      <c r="AL629" s="3"/>
      <c r="AM629" s="3"/>
      <c r="AN629" s="3"/>
      <c r="AO629" s="3"/>
      <c r="AP629" s="3"/>
      <c r="AQ629" s="3"/>
      <c r="AR629" s="3"/>
      <c r="AS629" s="3"/>
      <c r="AT629" s="3"/>
      <c r="AU629" s="3"/>
      <c r="AV629" s="3"/>
      <c r="AW629" s="3"/>
      <c r="AX629" s="3"/>
      <c r="AY629" s="3"/>
      <c r="AZ629" s="3"/>
      <c r="BA629" s="3"/>
      <c r="BB629" s="3"/>
      <c r="BC629" s="3"/>
      <c r="BD629" s="3"/>
      <c r="BE629" s="3"/>
      <c r="BF629" s="3"/>
      <c r="BG629" s="3"/>
    </row>
    <row r="630" spans="1:59" ht="21.75" customHeight="1" x14ac:dyDescent="0.2">
      <c r="A630" s="3"/>
      <c r="B630" s="3"/>
      <c r="C630" s="3"/>
      <c r="D630" s="3"/>
      <c r="E630" s="3"/>
      <c r="F630" s="3"/>
      <c r="G630" s="3"/>
      <c r="H630" s="3"/>
      <c r="I630" s="3"/>
      <c r="J630" s="3"/>
      <c r="M630" s="5"/>
      <c r="N630" s="3"/>
      <c r="O630" s="3"/>
      <c r="P630" s="3"/>
      <c r="Q630" s="3"/>
      <c r="R630" s="3"/>
      <c r="S630" s="3"/>
      <c r="T630" s="3"/>
      <c r="U630" s="3"/>
      <c r="V630" s="3"/>
      <c r="W630" s="3"/>
      <c r="X630" s="3"/>
      <c r="Y630" s="3"/>
      <c r="Z630" s="3"/>
      <c r="AA630" s="3"/>
      <c r="AB630" s="3"/>
      <c r="AC630" s="3"/>
      <c r="AD630" s="3"/>
      <c r="AE630" s="3"/>
      <c r="AF630" s="3"/>
      <c r="AG630" s="3"/>
      <c r="AH630" s="3"/>
      <c r="AI630" s="3"/>
      <c r="AJ630" s="3"/>
      <c r="AK630" s="3"/>
      <c r="AL630" s="3"/>
      <c r="AM630" s="3"/>
      <c r="AN630" s="3"/>
      <c r="AO630" s="3"/>
      <c r="AP630" s="3"/>
      <c r="AQ630" s="3"/>
      <c r="AR630" s="3"/>
      <c r="AS630" s="3"/>
      <c r="AT630" s="3"/>
      <c r="AU630" s="3"/>
      <c r="AV630" s="3"/>
      <c r="AW630" s="3"/>
      <c r="AX630" s="3"/>
      <c r="AY630" s="3"/>
      <c r="AZ630" s="3"/>
      <c r="BA630" s="3"/>
      <c r="BB630" s="3"/>
      <c r="BC630" s="3"/>
      <c r="BD630" s="3"/>
      <c r="BE630" s="3"/>
      <c r="BF630" s="3"/>
      <c r="BG630" s="3"/>
    </row>
    <row r="631" spans="1:59" ht="21.75" customHeight="1" x14ac:dyDescent="0.2">
      <c r="A631" s="3"/>
      <c r="B631" s="3"/>
      <c r="C631" s="3"/>
      <c r="D631" s="3"/>
      <c r="E631" s="3"/>
      <c r="F631" s="3"/>
      <c r="G631" s="3"/>
      <c r="H631" s="3"/>
      <c r="I631" s="3"/>
      <c r="J631" s="3"/>
      <c r="M631" s="5"/>
      <c r="N631" s="3"/>
      <c r="O631" s="3"/>
      <c r="P631" s="3"/>
      <c r="Q631" s="3"/>
      <c r="R631" s="3"/>
      <c r="S631" s="3"/>
      <c r="T631" s="3"/>
      <c r="U631" s="3"/>
      <c r="V631" s="3"/>
      <c r="W631" s="3"/>
      <c r="X631" s="3"/>
      <c r="Y631" s="3"/>
      <c r="Z631" s="3"/>
      <c r="AA631" s="3"/>
      <c r="AB631" s="3"/>
      <c r="AC631" s="3"/>
      <c r="AD631" s="3"/>
      <c r="AE631" s="3"/>
      <c r="AF631" s="3"/>
      <c r="AG631" s="3"/>
      <c r="AH631" s="3"/>
      <c r="AI631" s="3"/>
      <c r="AJ631" s="3"/>
      <c r="AK631" s="3"/>
      <c r="AL631" s="3"/>
      <c r="AM631" s="3"/>
      <c r="AN631" s="3"/>
      <c r="AO631" s="3"/>
      <c r="AP631" s="3"/>
      <c r="AQ631" s="3"/>
      <c r="AR631" s="3"/>
      <c r="AS631" s="3"/>
      <c r="AT631" s="3"/>
      <c r="AU631" s="3"/>
      <c r="AV631" s="3"/>
      <c r="AW631" s="3"/>
      <c r="AX631" s="3"/>
      <c r="AY631" s="3"/>
      <c r="AZ631" s="3"/>
      <c r="BA631" s="3"/>
      <c r="BB631" s="3"/>
      <c r="BC631" s="3"/>
      <c r="BD631" s="3"/>
      <c r="BE631" s="3"/>
      <c r="BF631" s="3"/>
      <c r="BG631" s="3"/>
    </row>
    <row r="632" spans="1:59" ht="21.75" customHeight="1" x14ac:dyDescent="0.2">
      <c r="A632" s="3"/>
      <c r="B632" s="3"/>
      <c r="C632" s="3"/>
      <c r="D632" s="3"/>
      <c r="E632" s="3"/>
      <c r="F632" s="3"/>
      <c r="G632" s="3"/>
      <c r="H632" s="3"/>
      <c r="I632" s="3"/>
      <c r="J632" s="3"/>
      <c r="M632" s="5"/>
      <c r="N632" s="3"/>
      <c r="O632" s="3"/>
      <c r="P632" s="3"/>
      <c r="Q632" s="3"/>
      <c r="R632" s="3"/>
      <c r="S632" s="3"/>
      <c r="T632" s="3"/>
      <c r="U632" s="3"/>
      <c r="V632" s="3"/>
      <c r="W632" s="3"/>
      <c r="X632" s="3"/>
      <c r="Y632" s="3"/>
      <c r="Z632" s="3"/>
      <c r="AA632" s="3"/>
      <c r="AB632" s="3"/>
      <c r="AC632" s="3"/>
      <c r="AD632" s="3"/>
      <c r="AE632" s="3"/>
      <c r="AF632" s="3"/>
      <c r="AG632" s="3"/>
      <c r="AH632" s="3"/>
      <c r="AI632" s="3"/>
      <c r="AJ632" s="3"/>
      <c r="AK632" s="3"/>
      <c r="AL632" s="3"/>
      <c r="AM632" s="3"/>
      <c r="AN632" s="3"/>
      <c r="AO632" s="3"/>
      <c r="AP632" s="3"/>
      <c r="AQ632" s="3"/>
      <c r="AR632" s="3"/>
      <c r="AS632" s="3"/>
      <c r="AT632" s="3"/>
      <c r="AU632" s="3"/>
      <c r="AV632" s="3"/>
      <c r="AW632" s="3"/>
      <c r="AX632" s="3"/>
      <c r="AY632" s="3"/>
      <c r="AZ632" s="3"/>
      <c r="BA632" s="3"/>
      <c r="BB632" s="3"/>
      <c r="BC632" s="3"/>
      <c r="BD632" s="3"/>
      <c r="BE632" s="3"/>
      <c r="BF632" s="3"/>
      <c r="BG632" s="3"/>
    </row>
    <row r="633" spans="1:59" ht="21.75" customHeight="1" x14ac:dyDescent="0.2">
      <c r="A633" s="3"/>
      <c r="B633" s="3"/>
      <c r="C633" s="3"/>
      <c r="D633" s="3"/>
      <c r="E633" s="3"/>
      <c r="F633" s="3"/>
      <c r="G633" s="3"/>
      <c r="H633" s="3"/>
      <c r="I633" s="3"/>
      <c r="J633" s="3"/>
      <c r="M633" s="5"/>
      <c r="N633" s="3"/>
      <c r="O633" s="3"/>
      <c r="P633" s="3"/>
      <c r="Q633" s="3"/>
      <c r="R633" s="3"/>
      <c r="S633" s="3"/>
      <c r="T633" s="3"/>
      <c r="U633" s="3"/>
      <c r="V633" s="3"/>
      <c r="W633" s="3"/>
      <c r="X633" s="3"/>
      <c r="Y633" s="3"/>
      <c r="Z633" s="3"/>
      <c r="AA633" s="3"/>
      <c r="AB633" s="3"/>
      <c r="AC633" s="3"/>
      <c r="AD633" s="3"/>
      <c r="AE633" s="3"/>
      <c r="AF633" s="3"/>
      <c r="AG633" s="3"/>
      <c r="AH633" s="3"/>
      <c r="AI633" s="3"/>
      <c r="AJ633" s="3"/>
      <c r="AK633" s="3"/>
      <c r="AL633" s="3"/>
      <c r="AM633" s="3"/>
      <c r="AN633" s="3"/>
      <c r="AO633" s="3"/>
      <c r="AP633" s="3"/>
      <c r="AQ633" s="3"/>
      <c r="AR633" s="3"/>
      <c r="AS633" s="3"/>
      <c r="AT633" s="3"/>
      <c r="AU633" s="3"/>
      <c r="AV633" s="3"/>
      <c r="AW633" s="3"/>
      <c r="AX633" s="3"/>
      <c r="AY633" s="3"/>
      <c r="AZ633" s="3"/>
      <c r="BA633" s="3"/>
      <c r="BB633" s="3"/>
      <c r="BC633" s="3"/>
      <c r="BD633" s="3"/>
      <c r="BE633" s="3"/>
      <c r="BF633" s="3"/>
      <c r="BG633" s="3"/>
    </row>
    <row r="634" spans="1:59" ht="21.75" customHeight="1" x14ac:dyDescent="0.2">
      <c r="A634" s="3"/>
      <c r="B634" s="3"/>
      <c r="C634" s="3"/>
      <c r="D634" s="3"/>
      <c r="E634" s="3"/>
      <c r="F634" s="3"/>
      <c r="G634" s="3"/>
      <c r="H634" s="3"/>
      <c r="I634" s="3"/>
      <c r="J634" s="3"/>
      <c r="M634" s="5"/>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c r="AR634" s="3"/>
      <c r="AS634" s="3"/>
      <c r="AT634" s="3"/>
      <c r="AU634" s="3"/>
      <c r="AV634" s="3"/>
      <c r="AW634" s="3"/>
      <c r="AX634" s="3"/>
      <c r="AY634" s="3"/>
      <c r="AZ634" s="3"/>
      <c r="BA634" s="3"/>
      <c r="BB634" s="3"/>
      <c r="BC634" s="3"/>
      <c r="BD634" s="3"/>
      <c r="BE634" s="3"/>
      <c r="BF634" s="3"/>
      <c r="BG634" s="3"/>
    </row>
    <row r="635" spans="1:59" ht="21.75" customHeight="1" x14ac:dyDescent="0.2">
      <c r="A635" s="3"/>
      <c r="B635" s="3"/>
      <c r="C635" s="3"/>
      <c r="D635" s="3"/>
      <c r="E635" s="3"/>
      <c r="F635" s="3"/>
      <c r="G635" s="3"/>
      <c r="H635" s="3"/>
      <c r="I635" s="3"/>
      <c r="J635" s="3"/>
      <c r="M635" s="5"/>
      <c r="N635" s="3"/>
      <c r="O635" s="3"/>
      <c r="P635" s="3"/>
      <c r="Q635" s="3"/>
      <c r="R635" s="3"/>
      <c r="S635" s="3"/>
      <c r="T635" s="3"/>
      <c r="U635" s="3"/>
      <c r="V635" s="3"/>
      <c r="W635" s="3"/>
      <c r="X635" s="3"/>
      <c r="Y635" s="3"/>
      <c r="Z635" s="3"/>
      <c r="AA635" s="3"/>
      <c r="AB635" s="3"/>
      <c r="AC635" s="3"/>
      <c r="AD635" s="3"/>
      <c r="AE635" s="3"/>
      <c r="AF635" s="3"/>
      <c r="AG635" s="3"/>
      <c r="AH635" s="3"/>
      <c r="AI635" s="3"/>
      <c r="AJ635" s="3"/>
      <c r="AK635" s="3"/>
      <c r="AL635" s="3"/>
      <c r="AM635" s="3"/>
      <c r="AN635" s="3"/>
      <c r="AO635" s="3"/>
      <c r="AP635" s="3"/>
      <c r="AQ635" s="3"/>
      <c r="AR635" s="3"/>
      <c r="AS635" s="3"/>
      <c r="AT635" s="3"/>
      <c r="AU635" s="3"/>
      <c r="AV635" s="3"/>
      <c r="AW635" s="3"/>
      <c r="AX635" s="3"/>
      <c r="AY635" s="3"/>
      <c r="AZ635" s="3"/>
      <c r="BA635" s="3"/>
      <c r="BB635" s="3"/>
      <c r="BC635" s="3"/>
      <c r="BD635" s="3"/>
      <c r="BE635" s="3"/>
      <c r="BF635" s="3"/>
      <c r="BG635" s="3"/>
    </row>
    <row r="636" spans="1:59" ht="21.75" customHeight="1" x14ac:dyDescent="0.2">
      <c r="A636" s="3"/>
      <c r="B636" s="3"/>
      <c r="C636" s="3"/>
      <c r="D636" s="3"/>
      <c r="E636" s="3"/>
      <c r="F636" s="3"/>
      <c r="G636" s="3"/>
      <c r="H636" s="3"/>
      <c r="I636" s="3"/>
      <c r="J636" s="3"/>
      <c r="M636" s="5"/>
      <c r="N636" s="3"/>
      <c r="O636" s="3"/>
      <c r="P636" s="3"/>
      <c r="Q636" s="3"/>
      <c r="R636" s="3"/>
      <c r="S636" s="3"/>
      <c r="T636" s="3"/>
      <c r="U636" s="3"/>
      <c r="V636" s="3"/>
      <c r="W636" s="3"/>
      <c r="X636" s="3"/>
      <c r="Y636" s="3"/>
      <c r="Z636" s="3"/>
      <c r="AA636" s="3"/>
      <c r="AB636" s="3"/>
      <c r="AC636" s="3"/>
      <c r="AD636" s="3"/>
      <c r="AE636" s="3"/>
      <c r="AF636" s="3"/>
      <c r="AG636" s="3"/>
      <c r="AH636" s="3"/>
      <c r="AI636" s="3"/>
      <c r="AJ636" s="3"/>
      <c r="AK636" s="3"/>
      <c r="AL636" s="3"/>
      <c r="AM636" s="3"/>
      <c r="AN636" s="3"/>
      <c r="AO636" s="3"/>
      <c r="AP636" s="3"/>
      <c r="AQ636" s="3"/>
      <c r="AR636" s="3"/>
      <c r="AS636" s="3"/>
      <c r="AT636" s="3"/>
      <c r="AU636" s="3"/>
      <c r="AV636" s="3"/>
      <c r="AW636" s="3"/>
      <c r="AX636" s="3"/>
      <c r="AY636" s="3"/>
      <c r="AZ636" s="3"/>
      <c r="BA636" s="3"/>
      <c r="BB636" s="3"/>
      <c r="BC636" s="3"/>
      <c r="BD636" s="3"/>
      <c r="BE636" s="3"/>
      <c r="BF636" s="3"/>
      <c r="BG636" s="3"/>
    </row>
    <row r="637" spans="1:59" ht="21.75" customHeight="1" x14ac:dyDescent="0.2">
      <c r="A637" s="3"/>
      <c r="B637" s="3"/>
      <c r="C637" s="3"/>
      <c r="D637" s="3"/>
      <c r="E637" s="3"/>
      <c r="F637" s="3"/>
      <c r="G637" s="3"/>
      <c r="H637" s="3"/>
      <c r="I637" s="3"/>
      <c r="J637" s="3"/>
      <c r="M637" s="5"/>
      <c r="N637" s="3"/>
      <c r="O637" s="3"/>
      <c r="P637" s="3"/>
      <c r="Q637" s="3"/>
      <c r="R637" s="3"/>
      <c r="S637" s="3"/>
      <c r="T637" s="3"/>
      <c r="U637" s="3"/>
      <c r="V637" s="3"/>
      <c r="W637" s="3"/>
      <c r="X637" s="3"/>
      <c r="Y637" s="3"/>
      <c r="Z637" s="3"/>
      <c r="AA637" s="3"/>
      <c r="AB637" s="3"/>
      <c r="AC637" s="3"/>
      <c r="AD637" s="3"/>
      <c r="AE637" s="3"/>
      <c r="AF637" s="3"/>
      <c r="AG637" s="3"/>
      <c r="AH637" s="3"/>
      <c r="AI637" s="3"/>
      <c r="AJ637" s="3"/>
      <c r="AK637" s="3"/>
      <c r="AL637" s="3"/>
      <c r="AM637" s="3"/>
      <c r="AN637" s="3"/>
      <c r="AO637" s="3"/>
      <c r="AP637" s="3"/>
      <c r="AQ637" s="3"/>
      <c r="AR637" s="3"/>
      <c r="AS637" s="3"/>
      <c r="AT637" s="3"/>
      <c r="AU637" s="3"/>
      <c r="AV637" s="3"/>
      <c r="AW637" s="3"/>
      <c r="AX637" s="3"/>
      <c r="AY637" s="3"/>
      <c r="AZ637" s="3"/>
      <c r="BA637" s="3"/>
      <c r="BB637" s="3"/>
      <c r="BC637" s="3"/>
      <c r="BD637" s="3"/>
      <c r="BE637" s="3"/>
      <c r="BF637" s="3"/>
      <c r="BG637" s="3"/>
    </row>
    <row r="638" spans="1:59" ht="21.75" customHeight="1" x14ac:dyDescent="0.2">
      <c r="A638" s="3"/>
      <c r="B638" s="3"/>
      <c r="C638" s="3"/>
      <c r="D638" s="3"/>
      <c r="E638" s="3"/>
      <c r="F638" s="3"/>
      <c r="G638" s="3"/>
      <c r="H638" s="3"/>
      <c r="I638" s="3"/>
      <c r="J638" s="3"/>
      <c r="M638" s="5"/>
      <c r="N638" s="3"/>
      <c r="O638" s="3"/>
      <c r="P638" s="3"/>
      <c r="Q638" s="3"/>
      <c r="R638" s="3"/>
      <c r="S638" s="3"/>
      <c r="T638" s="3"/>
      <c r="U638" s="3"/>
      <c r="V638" s="3"/>
      <c r="W638" s="3"/>
      <c r="X638" s="3"/>
      <c r="Y638" s="3"/>
      <c r="Z638" s="3"/>
      <c r="AA638" s="3"/>
      <c r="AB638" s="3"/>
      <c r="AC638" s="3"/>
      <c r="AD638" s="3"/>
      <c r="AE638" s="3"/>
      <c r="AF638" s="3"/>
      <c r="AG638" s="3"/>
      <c r="AH638" s="3"/>
      <c r="AI638" s="3"/>
      <c r="AJ638" s="3"/>
      <c r="AK638" s="3"/>
      <c r="AL638" s="3"/>
      <c r="AM638" s="3"/>
      <c r="AN638" s="3"/>
      <c r="AO638" s="3"/>
      <c r="AP638" s="3"/>
      <c r="AQ638" s="3"/>
      <c r="AR638" s="3"/>
      <c r="AS638" s="3"/>
      <c r="AT638" s="3"/>
      <c r="AU638" s="3"/>
      <c r="AV638" s="3"/>
      <c r="AW638" s="3"/>
      <c r="AX638" s="3"/>
      <c r="AY638" s="3"/>
      <c r="AZ638" s="3"/>
      <c r="BA638" s="3"/>
      <c r="BB638" s="3"/>
      <c r="BC638" s="3"/>
      <c r="BD638" s="3"/>
      <c r="BE638" s="3"/>
      <c r="BF638" s="3"/>
      <c r="BG638" s="3"/>
    </row>
    <row r="639" spans="1:59" ht="21.75" customHeight="1" x14ac:dyDescent="0.2">
      <c r="A639" s="3"/>
      <c r="B639" s="3"/>
      <c r="C639" s="3"/>
      <c r="D639" s="3"/>
      <c r="E639" s="3"/>
      <c r="F639" s="3"/>
      <c r="G639" s="3"/>
      <c r="H639" s="3"/>
      <c r="I639" s="3"/>
      <c r="J639" s="3"/>
      <c r="M639" s="5"/>
      <c r="N639" s="3"/>
      <c r="O639" s="3"/>
      <c r="P639" s="3"/>
      <c r="Q639" s="3"/>
      <c r="R639" s="3"/>
      <c r="S639" s="3"/>
      <c r="T639" s="3"/>
      <c r="U639" s="3"/>
      <c r="V639" s="3"/>
      <c r="W639" s="3"/>
      <c r="X639" s="3"/>
      <c r="Y639" s="3"/>
      <c r="Z639" s="3"/>
      <c r="AA639" s="3"/>
      <c r="AB639" s="3"/>
      <c r="AC639" s="3"/>
      <c r="AD639" s="3"/>
      <c r="AE639" s="3"/>
      <c r="AF639" s="3"/>
      <c r="AG639" s="3"/>
      <c r="AH639" s="3"/>
      <c r="AI639" s="3"/>
      <c r="AJ639" s="3"/>
      <c r="AK639" s="3"/>
      <c r="AL639" s="3"/>
      <c r="AM639" s="3"/>
      <c r="AN639" s="3"/>
      <c r="AO639" s="3"/>
      <c r="AP639" s="3"/>
      <c r="AQ639" s="3"/>
      <c r="AR639" s="3"/>
      <c r="AS639" s="3"/>
      <c r="AT639" s="3"/>
      <c r="AU639" s="3"/>
      <c r="AV639" s="3"/>
      <c r="AW639" s="3"/>
      <c r="AX639" s="3"/>
      <c r="AY639" s="3"/>
      <c r="AZ639" s="3"/>
      <c r="BA639" s="3"/>
      <c r="BB639" s="3"/>
      <c r="BC639" s="3"/>
      <c r="BD639" s="3"/>
      <c r="BE639" s="3"/>
      <c r="BF639" s="3"/>
      <c r="BG639" s="3"/>
    </row>
    <row r="640" spans="1:59" ht="21.75" customHeight="1" x14ac:dyDescent="0.2">
      <c r="A640" s="3"/>
      <c r="B640" s="3"/>
      <c r="C640" s="3"/>
      <c r="D640" s="3"/>
      <c r="E640" s="3"/>
      <c r="F640" s="3"/>
      <c r="G640" s="3"/>
      <c r="H640" s="3"/>
      <c r="I640" s="3"/>
      <c r="J640" s="3"/>
      <c r="M640" s="5"/>
      <c r="N640" s="3"/>
      <c r="O640" s="3"/>
      <c r="P640" s="3"/>
      <c r="Q640" s="3"/>
      <c r="R640" s="3"/>
      <c r="S640" s="3"/>
      <c r="T640" s="3"/>
      <c r="U640" s="3"/>
      <c r="V640" s="3"/>
      <c r="W640" s="3"/>
      <c r="X640" s="3"/>
      <c r="Y640" s="3"/>
      <c r="Z640" s="3"/>
      <c r="AA640" s="3"/>
      <c r="AB640" s="3"/>
      <c r="AC640" s="3"/>
      <c r="AD640" s="3"/>
      <c r="AE640" s="3"/>
      <c r="AF640" s="3"/>
      <c r="AG640" s="3"/>
      <c r="AH640" s="3"/>
      <c r="AI640" s="3"/>
      <c r="AJ640" s="3"/>
      <c r="AK640" s="3"/>
      <c r="AL640" s="3"/>
      <c r="AM640" s="3"/>
      <c r="AN640" s="3"/>
      <c r="AO640" s="3"/>
      <c r="AP640" s="3"/>
      <c r="AQ640" s="3"/>
      <c r="AR640" s="3"/>
      <c r="AS640" s="3"/>
      <c r="AT640" s="3"/>
      <c r="AU640" s="3"/>
      <c r="AV640" s="3"/>
      <c r="AW640" s="3"/>
      <c r="AX640" s="3"/>
      <c r="AY640" s="3"/>
      <c r="AZ640" s="3"/>
      <c r="BA640" s="3"/>
      <c r="BB640" s="3"/>
      <c r="BC640" s="3"/>
      <c r="BD640" s="3"/>
      <c r="BE640" s="3"/>
      <c r="BF640" s="3"/>
      <c r="BG640" s="3"/>
    </row>
    <row r="641" spans="1:59" ht="21.75" customHeight="1" x14ac:dyDescent="0.2">
      <c r="A641" s="3"/>
      <c r="B641" s="3"/>
      <c r="C641" s="3"/>
      <c r="D641" s="3"/>
      <c r="E641" s="3"/>
      <c r="F641" s="3"/>
      <c r="G641" s="3"/>
      <c r="H641" s="3"/>
      <c r="I641" s="3"/>
      <c r="J641" s="3"/>
      <c r="M641" s="5"/>
      <c r="N641" s="3"/>
      <c r="O641" s="3"/>
      <c r="P641" s="3"/>
      <c r="Q641" s="3"/>
      <c r="R641" s="3"/>
      <c r="S641" s="3"/>
      <c r="T641" s="3"/>
      <c r="U641" s="3"/>
      <c r="V641" s="3"/>
      <c r="W641" s="3"/>
      <c r="X641" s="3"/>
      <c r="Y641" s="3"/>
      <c r="Z641" s="3"/>
      <c r="AA641" s="3"/>
      <c r="AB641" s="3"/>
      <c r="AC641" s="3"/>
      <c r="AD641" s="3"/>
      <c r="AE641" s="3"/>
      <c r="AF641" s="3"/>
      <c r="AG641" s="3"/>
      <c r="AH641" s="3"/>
      <c r="AI641" s="3"/>
      <c r="AJ641" s="3"/>
      <c r="AK641" s="3"/>
      <c r="AL641" s="3"/>
      <c r="AM641" s="3"/>
      <c r="AN641" s="3"/>
      <c r="AO641" s="3"/>
      <c r="AP641" s="3"/>
      <c r="AQ641" s="3"/>
      <c r="AR641" s="3"/>
      <c r="AS641" s="3"/>
      <c r="AT641" s="3"/>
      <c r="AU641" s="3"/>
      <c r="AV641" s="3"/>
      <c r="AW641" s="3"/>
      <c r="AX641" s="3"/>
      <c r="AY641" s="3"/>
      <c r="AZ641" s="3"/>
      <c r="BA641" s="3"/>
      <c r="BB641" s="3"/>
      <c r="BC641" s="3"/>
      <c r="BD641" s="3"/>
      <c r="BE641" s="3"/>
      <c r="BF641" s="3"/>
      <c r="BG641" s="3"/>
    </row>
    <row r="642" spans="1:59" ht="21.75" customHeight="1" x14ac:dyDescent="0.2">
      <c r="A642" s="3"/>
      <c r="B642" s="3"/>
      <c r="C642" s="3"/>
      <c r="D642" s="3"/>
      <c r="E642" s="3"/>
      <c r="F642" s="3"/>
      <c r="G642" s="3"/>
      <c r="H642" s="3"/>
      <c r="I642" s="3"/>
      <c r="J642" s="3"/>
      <c r="M642" s="5"/>
      <c r="N642" s="3"/>
      <c r="O642" s="3"/>
      <c r="P642" s="3"/>
      <c r="Q642" s="3"/>
      <c r="R642" s="3"/>
      <c r="S642" s="3"/>
      <c r="T642" s="3"/>
      <c r="U642" s="3"/>
      <c r="V642" s="3"/>
      <c r="W642" s="3"/>
      <c r="X642" s="3"/>
      <c r="Y642" s="3"/>
      <c r="Z642" s="3"/>
      <c r="AA642" s="3"/>
      <c r="AB642" s="3"/>
      <c r="AC642" s="3"/>
      <c r="AD642" s="3"/>
      <c r="AE642" s="3"/>
      <c r="AF642" s="3"/>
      <c r="AG642" s="3"/>
      <c r="AH642" s="3"/>
      <c r="AI642" s="3"/>
      <c r="AJ642" s="3"/>
      <c r="AK642" s="3"/>
      <c r="AL642" s="3"/>
      <c r="AM642" s="3"/>
      <c r="AN642" s="3"/>
      <c r="AO642" s="3"/>
      <c r="AP642" s="3"/>
      <c r="AQ642" s="3"/>
      <c r="AR642" s="3"/>
      <c r="AS642" s="3"/>
      <c r="AT642" s="3"/>
      <c r="AU642" s="3"/>
      <c r="AV642" s="3"/>
      <c r="AW642" s="3"/>
      <c r="AX642" s="3"/>
      <c r="AY642" s="3"/>
      <c r="AZ642" s="3"/>
      <c r="BA642" s="3"/>
      <c r="BB642" s="3"/>
      <c r="BC642" s="3"/>
      <c r="BD642" s="3"/>
      <c r="BE642" s="3"/>
      <c r="BF642" s="3"/>
      <c r="BG642" s="3"/>
    </row>
    <row r="643" spans="1:59" ht="21.75" customHeight="1" x14ac:dyDescent="0.2">
      <c r="A643" s="3"/>
      <c r="B643" s="3"/>
      <c r="C643" s="3"/>
      <c r="D643" s="3"/>
      <c r="E643" s="3"/>
      <c r="F643" s="3"/>
      <c r="G643" s="3"/>
      <c r="H643" s="3"/>
      <c r="I643" s="3"/>
      <c r="J643" s="3"/>
      <c r="M643" s="5"/>
      <c r="N643" s="3"/>
      <c r="O643" s="3"/>
      <c r="P643" s="3"/>
      <c r="Q643" s="3"/>
      <c r="R643" s="3"/>
      <c r="S643" s="3"/>
      <c r="T643" s="3"/>
      <c r="U643" s="3"/>
      <c r="V643" s="3"/>
      <c r="W643" s="3"/>
      <c r="X643" s="3"/>
      <c r="Y643" s="3"/>
      <c r="Z643" s="3"/>
      <c r="AA643" s="3"/>
      <c r="AB643" s="3"/>
      <c r="AC643" s="3"/>
      <c r="AD643" s="3"/>
      <c r="AE643" s="3"/>
      <c r="AF643" s="3"/>
      <c r="AG643" s="3"/>
      <c r="AH643" s="3"/>
      <c r="AI643" s="3"/>
      <c r="AJ643" s="3"/>
      <c r="AK643" s="3"/>
      <c r="AL643" s="3"/>
      <c r="AM643" s="3"/>
      <c r="AN643" s="3"/>
      <c r="AO643" s="3"/>
      <c r="AP643" s="3"/>
      <c r="AQ643" s="3"/>
      <c r="AR643" s="3"/>
      <c r="AS643" s="3"/>
      <c r="AT643" s="3"/>
      <c r="AU643" s="3"/>
      <c r="AV643" s="3"/>
      <c r="AW643" s="3"/>
      <c r="AX643" s="3"/>
      <c r="AY643" s="3"/>
      <c r="AZ643" s="3"/>
      <c r="BA643" s="3"/>
      <c r="BB643" s="3"/>
      <c r="BC643" s="3"/>
      <c r="BD643" s="3"/>
      <c r="BE643" s="3"/>
      <c r="BF643" s="3"/>
      <c r="BG643" s="3"/>
    </row>
    <row r="644" spans="1:59" ht="21.75" customHeight="1" x14ac:dyDescent="0.2">
      <c r="A644" s="3"/>
      <c r="B644" s="3"/>
      <c r="C644" s="3"/>
      <c r="D644" s="3"/>
      <c r="E644" s="3"/>
      <c r="F644" s="3"/>
      <c r="G644" s="3"/>
      <c r="H644" s="3"/>
      <c r="I644" s="3"/>
      <c r="J644" s="3"/>
      <c r="M644" s="5"/>
      <c r="N644" s="3"/>
      <c r="O644" s="3"/>
      <c r="P644" s="3"/>
      <c r="Q644" s="3"/>
      <c r="R644" s="3"/>
      <c r="S644" s="3"/>
      <c r="T644" s="3"/>
      <c r="U644" s="3"/>
      <c r="V644" s="3"/>
      <c r="W644" s="3"/>
      <c r="X644" s="3"/>
      <c r="Y644" s="3"/>
      <c r="Z644" s="3"/>
      <c r="AA644" s="3"/>
      <c r="AB644" s="3"/>
      <c r="AC644" s="3"/>
      <c r="AD644" s="3"/>
      <c r="AE644" s="3"/>
      <c r="AF644" s="3"/>
      <c r="AG644" s="3"/>
      <c r="AH644" s="3"/>
      <c r="AI644" s="3"/>
      <c r="AJ644" s="3"/>
      <c r="AK644" s="3"/>
      <c r="AL644" s="3"/>
      <c r="AM644" s="3"/>
      <c r="AN644" s="3"/>
      <c r="AO644" s="3"/>
      <c r="AP644" s="3"/>
      <c r="AQ644" s="3"/>
      <c r="AR644" s="3"/>
      <c r="AS644" s="3"/>
      <c r="AT644" s="3"/>
      <c r="AU644" s="3"/>
      <c r="AV644" s="3"/>
      <c r="AW644" s="3"/>
      <c r="AX644" s="3"/>
      <c r="AY644" s="3"/>
      <c r="AZ644" s="3"/>
      <c r="BA644" s="3"/>
      <c r="BB644" s="3"/>
      <c r="BC644" s="3"/>
      <c r="BD644" s="3"/>
      <c r="BE644" s="3"/>
      <c r="BF644" s="3"/>
      <c r="BG644" s="3"/>
    </row>
    <row r="645" spans="1:59" ht="21.75" customHeight="1" x14ac:dyDescent="0.2">
      <c r="A645" s="3"/>
      <c r="B645" s="3"/>
      <c r="C645" s="3"/>
      <c r="D645" s="3"/>
      <c r="E645" s="3"/>
      <c r="F645" s="3"/>
      <c r="G645" s="3"/>
      <c r="H645" s="3"/>
      <c r="I645" s="3"/>
      <c r="J645" s="3"/>
      <c r="M645" s="5"/>
      <c r="N645" s="3"/>
      <c r="O645" s="3"/>
      <c r="P645" s="3"/>
      <c r="Q645" s="3"/>
      <c r="R645" s="3"/>
      <c r="S645" s="3"/>
      <c r="T645" s="3"/>
      <c r="U645" s="3"/>
      <c r="V645" s="3"/>
      <c r="W645" s="3"/>
      <c r="X645" s="3"/>
      <c r="Y645" s="3"/>
      <c r="Z645" s="3"/>
      <c r="AA645" s="3"/>
      <c r="AB645" s="3"/>
      <c r="AC645" s="3"/>
      <c r="AD645" s="3"/>
      <c r="AE645" s="3"/>
      <c r="AF645" s="3"/>
      <c r="AG645" s="3"/>
      <c r="AH645" s="3"/>
      <c r="AI645" s="3"/>
      <c r="AJ645" s="3"/>
      <c r="AK645" s="3"/>
      <c r="AL645" s="3"/>
      <c r="AM645" s="3"/>
      <c r="AN645" s="3"/>
      <c r="AO645" s="3"/>
      <c r="AP645" s="3"/>
      <c r="AQ645" s="3"/>
      <c r="AR645" s="3"/>
      <c r="AS645" s="3"/>
      <c r="AT645" s="3"/>
      <c r="AU645" s="3"/>
      <c r="AV645" s="3"/>
      <c r="AW645" s="3"/>
      <c r="AX645" s="3"/>
      <c r="AY645" s="3"/>
      <c r="AZ645" s="3"/>
      <c r="BA645" s="3"/>
      <c r="BB645" s="3"/>
      <c r="BC645" s="3"/>
      <c r="BD645" s="3"/>
      <c r="BE645" s="3"/>
      <c r="BF645" s="3"/>
      <c r="BG645" s="3"/>
    </row>
    <row r="646" spans="1:59" ht="21.75" customHeight="1" x14ac:dyDescent="0.2">
      <c r="A646" s="3"/>
      <c r="B646" s="3"/>
      <c r="C646" s="3"/>
      <c r="D646" s="3"/>
      <c r="E646" s="3"/>
      <c r="F646" s="3"/>
      <c r="G646" s="3"/>
      <c r="H646" s="3"/>
      <c r="I646" s="3"/>
      <c r="J646" s="3"/>
      <c r="M646" s="5"/>
      <c r="N646" s="3"/>
      <c r="O646" s="3"/>
      <c r="P646" s="3"/>
      <c r="Q646" s="3"/>
      <c r="R646" s="3"/>
      <c r="S646" s="3"/>
      <c r="T646" s="3"/>
      <c r="U646" s="3"/>
      <c r="V646" s="3"/>
      <c r="W646" s="3"/>
      <c r="X646" s="3"/>
      <c r="Y646" s="3"/>
      <c r="Z646" s="3"/>
      <c r="AA646" s="3"/>
      <c r="AB646" s="3"/>
      <c r="AC646" s="3"/>
      <c r="AD646" s="3"/>
      <c r="AE646" s="3"/>
      <c r="AF646" s="3"/>
      <c r="AG646" s="3"/>
      <c r="AH646" s="3"/>
      <c r="AI646" s="3"/>
      <c r="AJ646" s="3"/>
      <c r="AK646" s="3"/>
      <c r="AL646" s="3"/>
      <c r="AM646" s="3"/>
      <c r="AN646" s="3"/>
      <c r="AO646" s="3"/>
      <c r="AP646" s="3"/>
      <c r="AQ646" s="3"/>
      <c r="AR646" s="3"/>
      <c r="AS646" s="3"/>
      <c r="AT646" s="3"/>
      <c r="AU646" s="3"/>
      <c r="AV646" s="3"/>
      <c r="AW646" s="3"/>
      <c r="AX646" s="3"/>
      <c r="AY646" s="3"/>
      <c r="AZ646" s="3"/>
      <c r="BA646" s="3"/>
      <c r="BB646" s="3"/>
      <c r="BC646" s="3"/>
      <c r="BD646" s="3"/>
      <c r="BE646" s="3"/>
      <c r="BF646" s="3"/>
      <c r="BG646" s="3"/>
    </row>
    <row r="647" spans="1:59" ht="21.75" customHeight="1" x14ac:dyDescent="0.2">
      <c r="A647" s="3"/>
      <c r="B647" s="3"/>
      <c r="C647" s="3"/>
      <c r="D647" s="3"/>
      <c r="E647" s="3"/>
      <c r="F647" s="3"/>
      <c r="G647" s="3"/>
      <c r="H647" s="3"/>
      <c r="I647" s="3"/>
      <c r="J647" s="3"/>
      <c r="M647" s="5"/>
      <c r="N647" s="3"/>
      <c r="O647" s="3"/>
      <c r="P647" s="3"/>
      <c r="Q647" s="3"/>
      <c r="R647" s="3"/>
      <c r="S647" s="3"/>
      <c r="T647" s="3"/>
      <c r="U647" s="3"/>
      <c r="V647" s="3"/>
      <c r="W647" s="3"/>
      <c r="X647" s="3"/>
      <c r="Y647" s="3"/>
      <c r="Z647" s="3"/>
      <c r="AA647" s="3"/>
      <c r="AB647" s="3"/>
      <c r="AC647" s="3"/>
      <c r="AD647" s="3"/>
      <c r="AE647" s="3"/>
      <c r="AF647" s="3"/>
      <c r="AG647" s="3"/>
      <c r="AH647" s="3"/>
      <c r="AI647" s="3"/>
      <c r="AJ647" s="3"/>
      <c r="AK647" s="3"/>
      <c r="AL647" s="3"/>
      <c r="AM647" s="3"/>
      <c r="AN647" s="3"/>
      <c r="AO647" s="3"/>
      <c r="AP647" s="3"/>
      <c r="AQ647" s="3"/>
      <c r="AR647" s="3"/>
      <c r="AS647" s="3"/>
      <c r="AT647" s="3"/>
      <c r="AU647" s="3"/>
      <c r="AV647" s="3"/>
      <c r="AW647" s="3"/>
      <c r="AX647" s="3"/>
      <c r="AY647" s="3"/>
      <c r="AZ647" s="3"/>
      <c r="BA647" s="3"/>
      <c r="BB647" s="3"/>
      <c r="BC647" s="3"/>
      <c r="BD647" s="3"/>
      <c r="BE647" s="3"/>
      <c r="BF647" s="3"/>
      <c r="BG647" s="3"/>
    </row>
    <row r="648" spans="1:59" ht="21.75" customHeight="1" x14ac:dyDescent="0.2">
      <c r="A648" s="3"/>
      <c r="B648" s="3"/>
      <c r="C648" s="3"/>
      <c r="D648" s="3"/>
      <c r="E648" s="3"/>
      <c r="F648" s="3"/>
      <c r="G648" s="3"/>
      <c r="H648" s="3"/>
      <c r="I648" s="3"/>
      <c r="J648" s="3"/>
      <c r="M648" s="5"/>
      <c r="N648" s="3"/>
      <c r="O648" s="3"/>
      <c r="P648" s="3"/>
      <c r="Q648" s="3"/>
      <c r="R648" s="3"/>
      <c r="S648" s="3"/>
      <c r="T648" s="3"/>
      <c r="U648" s="3"/>
      <c r="V648" s="3"/>
      <c r="W648" s="3"/>
      <c r="X648" s="3"/>
      <c r="Y648" s="3"/>
      <c r="Z648" s="3"/>
      <c r="AA648" s="3"/>
      <c r="AB648" s="3"/>
      <c r="AC648" s="3"/>
      <c r="AD648" s="3"/>
      <c r="AE648" s="3"/>
      <c r="AF648" s="3"/>
      <c r="AG648" s="3"/>
      <c r="AH648" s="3"/>
      <c r="AI648" s="3"/>
      <c r="AJ648" s="3"/>
      <c r="AK648" s="3"/>
      <c r="AL648" s="3"/>
      <c r="AM648" s="3"/>
      <c r="AN648" s="3"/>
      <c r="AO648" s="3"/>
      <c r="AP648" s="3"/>
      <c r="AQ648" s="3"/>
      <c r="AR648" s="3"/>
      <c r="AS648" s="3"/>
      <c r="AT648" s="3"/>
      <c r="AU648" s="3"/>
      <c r="AV648" s="3"/>
      <c r="AW648" s="3"/>
      <c r="AX648" s="3"/>
      <c r="AY648" s="3"/>
      <c r="AZ648" s="3"/>
      <c r="BA648" s="3"/>
      <c r="BB648" s="3"/>
      <c r="BC648" s="3"/>
      <c r="BD648" s="3"/>
      <c r="BE648" s="3"/>
      <c r="BF648" s="3"/>
      <c r="BG648" s="3"/>
    </row>
    <row r="649" spans="1:59" ht="21.75" customHeight="1" x14ac:dyDescent="0.2">
      <c r="A649" s="3"/>
      <c r="B649" s="3"/>
      <c r="C649" s="3"/>
      <c r="D649" s="3"/>
      <c r="E649" s="3"/>
      <c r="F649" s="3"/>
      <c r="G649" s="3"/>
      <c r="H649" s="3"/>
      <c r="I649" s="3"/>
      <c r="J649" s="3"/>
      <c r="M649" s="5"/>
      <c r="N649" s="3"/>
      <c r="O649" s="3"/>
      <c r="P649" s="3"/>
      <c r="Q649" s="3"/>
      <c r="R649" s="3"/>
      <c r="S649" s="3"/>
      <c r="T649" s="3"/>
      <c r="U649" s="3"/>
      <c r="V649" s="3"/>
      <c r="W649" s="3"/>
      <c r="X649" s="3"/>
      <c r="Y649" s="3"/>
      <c r="Z649" s="3"/>
      <c r="AA649" s="3"/>
      <c r="AB649" s="3"/>
      <c r="AC649" s="3"/>
      <c r="AD649" s="3"/>
      <c r="AE649" s="3"/>
      <c r="AF649" s="3"/>
      <c r="AG649" s="3"/>
      <c r="AH649" s="3"/>
      <c r="AI649" s="3"/>
      <c r="AJ649" s="3"/>
      <c r="AK649" s="3"/>
      <c r="AL649" s="3"/>
      <c r="AM649" s="3"/>
      <c r="AN649" s="3"/>
      <c r="AO649" s="3"/>
      <c r="AP649" s="3"/>
      <c r="AQ649" s="3"/>
      <c r="AR649" s="3"/>
      <c r="AS649" s="3"/>
      <c r="AT649" s="3"/>
      <c r="AU649" s="3"/>
      <c r="AV649" s="3"/>
      <c r="AW649" s="3"/>
      <c r="AX649" s="3"/>
      <c r="AY649" s="3"/>
      <c r="AZ649" s="3"/>
      <c r="BA649" s="3"/>
      <c r="BB649" s="3"/>
      <c r="BC649" s="3"/>
      <c r="BD649" s="3"/>
      <c r="BE649" s="3"/>
      <c r="BF649" s="3"/>
      <c r="BG649" s="3"/>
    </row>
    <row r="650" spans="1:59" ht="21.75" customHeight="1" x14ac:dyDescent="0.2">
      <c r="A650" s="3"/>
      <c r="B650" s="3"/>
      <c r="C650" s="3"/>
      <c r="D650" s="3"/>
      <c r="E650" s="3"/>
      <c r="F650" s="3"/>
      <c r="G650" s="3"/>
      <c r="H650" s="3"/>
      <c r="I650" s="3"/>
      <c r="J650" s="3"/>
      <c r="M650" s="5"/>
      <c r="N650" s="3"/>
      <c r="O650" s="3"/>
      <c r="P650" s="3"/>
      <c r="Q650" s="3"/>
      <c r="R650" s="3"/>
      <c r="S650" s="3"/>
      <c r="T650" s="3"/>
      <c r="U650" s="3"/>
      <c r="V650" s="3"/>
      <c r="W650" s="3"/>
      <c r="X650" s="3"/>
      <c r="Y650" s="3"/>
      <c r="Z650" s="3"/>
      <c r="AA650" s="3"/>
      <c r="AB650" s="3"/>
      <c r="AC650" s="3"/>
      <c r="AD650" s="3"/>
      <c r="AE650" s="3"/>
      <c r="AF650" s="3"/>
      <c r="AG650" s="3"/>
      <c r="AH650" s="3"/>
      <c r="AI650" s="3"/>
      <c r="AJ650" s="3"/>
      <c r="AK650" s="3"/>
      <c r="AL650" s="3"/>
      <c r="AM650" s="3"/>
      <c r="AN650" s="3"/>
      <c r="AO650" s="3"/>
      <c r="AP650" s="3"/>
      <c r="AQ650" s="3"/>
      <c r="AR650" s="3"/>
      <c r="AS650" s="3"/>
      <c r="AT650" s="3"/>
      <c r="AU650" s="3"/>
      <c r="AV650" s="3"/>
      <c r="AW650" s="3"/>
      <c r="AX650" s="3"/>
      <c r="AY650" s="3"/>
      <c r="AZ650" s="3"/>
      <c r="BA650" s="3"/>
      <c r="BB650" s="3"/>
      <c r="BC650" s="3"/>
      <c r="BD650" s="3"/>
      <c r="BE650" s="3"/>
      <c r="BF650" s="3"/>
      <c r="BG650" s="3"/>
    </row>
    <row r="651" spans="1:59" ht="21.75" customHeight="1" x14ac:dyDescent="0.2">
      <c r="A651" s="3"/>
      <c r="B651" s="3"/>
      <c r="C651" s="3"/>
      <c r="D651" s="3"/>
      <c r="E651" s="3"/>
      <c r="F651" s="3"/>
      <c r="G651" s="3"/>
      <c r="H651" s="3"/>
      <c r="I651" s="3"/>
      <c r="J651" s="3"/>
      <c r="M651" s="5"/>
      <c r="N651" s="3"/>
      <c r="O651" s="3"/>
      <c r="P651" s="3"/>
      <c r="Q651" s="3"/>
      <c r="R651" s="3"/>
      <c r="S651" s="3"/>
      <c r="T651" s="3"/>
      <c r="U651" s="3"/>
      <c r="V651" s="3"/>
      <c r="W651" s="3"/>
      <c r="X651" s="3"/>
      <c r="Y651" s="3"/>
      <c r="Z651" s="3"/>
      <c r="AA651" s="3"/>
      <c r="AB651" s="3"/>
      <c r="AC651" s="3"/>
      <c r="AD651" s="3"/>
      <c r="AE651" s="3"/>
      <c r="AF651" s="3"/>
      <c r="AG651" s="3"/>
      <c r="AH651" s="3"/>
      <c r="AI651" s="3"/>
      <c r="AJ651" s="3"/>
      <c r="AK651" s="3"/>
      <c r="AL651" s="3"/>
      <c r="AM651" s="3"/>
      <c r="AN651" s="3"/>
      <c r="AO651" s="3"/>
      <c r="AP651" s="3"/>
      <c r="AQ651" s="3"/>
      <c r="AR651" s="3"/>
      <c r="AS651" s="3"/>
      <c r="AT651" s="3"/>
      <c r="AU651" s="3"/>
      <c r="AV651" s="3"/>
      <c r="AW651" s="3"/>
      <c r="AX651" s="3"/>
      <c r="AY651" s="3"/>
      <c r="AZ651" s="3"/>
      <c r="BA651" s="3"/>
      <c r="BB651" s="3"/>
      <c r="BC651" s="3"/>
      <c r="BD651" s="3"/>
      <c r="BE651" s="3"/>
      <c r="BF651" s="3"/>
      <c r="BG651" s="3"/>
    </row>
    <row r="652" spans="1:59" ht="21.75" customHeight="1" x14ac:dyDescent="0.2">
      <c r="A652" s="3"/>
      <c r="B652" s="3"/>
      <c r="C652" s="3"/>
      <c r="D652" s="3"/>
      <c r="E652" s="3"/>
      <c r="F652" s="3"/>
      <c r="G652" s="3"/>
      <c r="H652" s="3"/>
      <c r="I652" s="3"/>
      <c r="J652" s="3"/>
      <c r="M652" s="5"/>
      <c r="N652" s="3"/>
      <c r="O652" s="3"/>
      <c r="P652" s="3"/>
      <c r="Q652" s="3"/>
      <c r="R652" s="3"/>
      <c r="S652" s="3"/>
      <c r="T652" s="3"/>
      <c r="U652" s="3"/>
      <c r="V652" s="3"/>
      <c r="W652" s="3"/>
      <c r="X652" s="3"/>
      <c r="Y652" s="3"/>
      <c r="Z652" s="3"/>
      <c r="AA652" s="3"/>
      <c r="AB652" s="3"/>
      <c r="AC652" s="3"/>
      <c r="AD652" s="3"/>
      <c r="AE652" s="3"/>
      <c r="AF652" s="3"/>
      <c r="AG652" s="3"/>
      <c r="AH652" s="3"/>
      <c r="AI652" s="3"/>
      <c r="AJ652" s="3"/>
      <c r="AK652" s="3"/>
      <c r="AL652" s="3"/>
      <c r="AM652" s="3"/>
      <c r="AN652" s="3"/>
      <c r="AO652" s="3"/>
      <c r="AP652" s="3"/>
      <c r="AQ652" s="3"/>
      <c r="AR652" s="3"/>
      <c r="AS652" s="3"/>
      <c r="AT652" s="3"/>
      <c r="AU652" s="3"/>
      <c r="AV652" s="3"/>
      <c r="AW652" s="3"/>
      <c r="AX652" s="3"/>
      <c r="AY652" s="3"/>
      <c r="AZ652" s="3"/>
      <c r="BA652" s="3"/>
      <c r="BB652" s="3"/>
      <c r="BC652" s="3"/>
      <c r="BD652" s="3"/>
      <c r="BE652" s="3"/>
      <c r="BF652" s="3"/>
      <c r="BG652" s="3"/>
    </row>
    <row r="653" spans="1:59" ht="21.75" customHeight="1" x14ac:dyDescent="0.2">
      <c r="A653" s="3"/>
      <c r="B653" s="3"/>
      <c r="C653" s="3"/>
      <c r="D653" s="3"/>
      <c r="E653" s="3"/>
      <c r="F653" s="3"/>
      <c r="G653" s="3"/>
      <c r="H653" s="3"/>
      <c r="I653" s="3"/>
      <c r="J653" s="3"/>
      <c r="M653" s="5"/>
      <c r="N653" s="3"/>
      <c r="O653" s="3"/>
      <c r="P653" s="3"/>
      <c r="Q653" s="3"/>
      <c r="R653" s="3"/>
      <c r="S653" s="3"/>
      <c r="T653" s="3"/>
      <c r="U653" s="3"/>
      <c r="V653" s="3"/>
      <c r="W653" s="3"/>
      <c r="X653" s="3"/>
      <c r="Y653" s="3"/>
      <c r="Z653" s="3"/>
      <c r="AA653" s="3"/>
      <c r="AB653" s="3"/>
      <c r="AC653" s="3"/>
      <c r="AD653" s="3"/>
      <c r="AE653" s="3"/>
      <c r="AF653" s="3"/>
      <c r="AG653" s="3"/>
      <c r="AH653" s="3"/>
      <c r="AI653" s="3"/>
      <c r="AJ653" s="3"/>
      <c r="AK653" s="3"/>
      <c r="AL653" s="3"/>
      <c r="AM653" s="3"/>
      <c r="AN653" s="3"/>
      <c r="AO653" s="3"/>
      <c r="AP653" s="3"/>
      <c r="AQ653" s="3"/>
      <c r="AR653" s="3"/>
      <c r="AS653" s="3"/>
      <c r="AT653" s="3"/>
      <c r="AU653" s="3"/>
      <c r="AV653" s="3"/>
      <c r="AW653" s="3"/>
      <c r="AX653" s="3"/>
      <c r="AY653" s="3"/>
      <c r="AZ653" s="3"/>
      <c r="BA653" s="3"/>
      <c r="BB653" s="3"/>
      <c r="BC653" s="3"/>
      <c r="BD653" s="3"/>
      <c r="BE653" s="3"/>
      <c r="BF653" s="3"/>
      <c r="BG653" s="3"/>
    </row>
    <row r="654" spans="1:59" ht="21.75" customHeight="1" x14ac:dyDescent="0.2">
      <c r="A654" s="3"/>
      <c r="B654" s="3"/>
      <c r="C654" s="3"/>
      <c r="D654" s="3"/>
      <c r="E654" s="3"/>
      <c r="F654" s="3"/>
      <c r="G654" s="3"/>
      <c r="H654" s="3"/>
      <c r="I654" s="3"/>
      <c r="J654" s="3"/>
      <c r="M654" s="5"/>
      <c r="N654" s="3"/>
      <c r="O654" s="3"/>
      <c r="P654" s="3"/>
      <c r="Q654" s="3"/>
      <c r="R654" s="3"/>
      <c r="S654" s="3"/>
      <c r="T654" s="3"/>
      <c r="U654" s="3"/>
      <c r="V654" s="3"/>
      <c r="W654" s="3"/>
      <c r="X654" s="3"/>
      <c r="Y654" s="3"/>
      <c r="Z654" s="3"/>
      <c r="AA654" s="3"/>
      <c r="AB654" s="3"/>
      <c r="AC654" s="3"/>
      <c r="AD654" s="3"/>
      <c r="AE654" s="3"/>
      <c r="AF654" s="3"/>
      <c r="AG654" s="3"/>
      <c r="AH654" s="3"/>
      <c r="AI654" s="3"/>
      <c r="AJ654" s="3"/>
      <c r="AK654" s="3"/>
      <c r="AL654" s="3"/>
      <c r="AM654" s="3"/>
      <c r="AN654" s="3"/>
      <c r="AO654" s="3"/>
      <c r="AP654" s="3"/>
      <c r="AQ654" s="3"/>
      <c r="AR654" s="3"/>
      <c r="AS654" s="3"/>
      <c r="AT654" s="3"/>
      <c r="AU654" s="3"/>
      <c r="AV654" s="3"/>
      <c r="AW654" s="3"/>
      <c r="AX654" s="3"/>
      <c r="AY654" s="3"/>
      <c r="AZ654" s="3"/>
      <c r="BA654" s="3"/>
      <c r="BB654" s="3"/>
      <c r="BC654" s="3"/>
      <c r="BD654" s="3"/>
      <c r="BE654" s="3"/>
      <c r="BF654" s="3"/>
      <c r="BG654" s="3"/>
    </row>
    <row r="655" spans="1:59" ht="21.75" customHeight="1" x14ac:dyDescent="0.2">
      <c r="A655" s="3"/>
      <c r="B655" s="3"/>
      <c r="C655" s="3"/>
      <c r="D655" s="3"/>
      <c r="E655" s="3"/>
      <c r="F655" s="3"/>
      <c r="G655" s="3"/>
      <c r="H655" s="3"/>
      <c r="I655" s="3"/>
      <c r="J655" s="3"/>
      <c r="M655" s="5"/>
      <c r="N655" s="3"/>
      <c r="O655" s="3"/>
      <c r="P655" s="3"/>
      <c r="Q655" s="3"/>
      <c r="R655" s="3"/>
      <c r="S655" s="3"/>
      <c r="T655" s="3"/>
      <c r="U655" s="3"/>
      <c r="V655" s="3"/>
      <c r="W655" s="3"/>
      <c r="X655" s="3"/>
      <c r="Y655" s="3"/>
      <c r="Z655" s="3"/>
      <c r="AA655" s="3"/>
      <c r="AB655" s="3"/>
      <c r="AC655" s="3"/>
      <c r="AD655" s="3"/>
      <c r="AE655" s="3"/>
      <c r="AF655" s="3"/>
      <c r="AG655" s="3"/>
      <c r="AH655" s="3"/>
      <c r="AI655" s="3"/>
      <c r="AJ655" s="3"/>
      <c r="AK655" s="3"/>
      <c r="AL655" s="3"/>
      <c r="AM655" s="3"/>
      <c r="AN655" s="3"/>
      <c r="AO655" s="3"/>
      <c r="AP655" s="3"/>
      <c r="AQ655" s="3"/>
      <c r="AR655" s="3"/>
      <c r="AS655" s="3"/>
      <c r="AT655" s="3"/>
      <c r="AU655" s="3"/>
      <c r="AV655" s="3"/>
      <c r="AW655" s="3"/>
      <c r="AX655" s="3"/>
      <c r="AY655" s="3"/>
      <c r="AZ655" s="3"/>
      <c r="BA655" s="3"/>
      <c r="BB655" s="3"/>
      <c r="BC655" s="3"/>
      <c r="BD655" s="3"/>
      <c r="BE655" s="3"/>
      <c r="BF655" s="3"/>
      <c r="BG655" s="3"/>
    </row>
    <row r="656" spans="1:59" ht="21.75" customHeight="1" x14ac:dyDescent="0.2">
      <c r="A656" s="3"/>
      <c r="B656" s="3"/>
      <c r="C656" s="3"/>
      <c r="D656" s="3"/>
      <c r="E656" s="3"/>
      <c r="F656" s="3"/>
      <c r="G656" s="3"/>
      <c r="H656" s="3"/>
      <c r="I656" s="3"/>
      <c r="J656" s="3"/>
      <c r="M656" s="5"/>
      <c r="N656" s="3"/>
      <c r="O656" s="3"/>
      <c r="P656" s="3"/>
      <c r="Q656" s="3"/>
      <c r="R656" s="3"/>
      <c r="S656" s="3"/>
      <c r="T656" s="3"/>
      <c r="U656" s="3"/>
      <c r="V656" s="3"/>
      <c r="W656" s="3"/>
      <c r="X656" s="3"/>
      <c r="Y656" s="3"/>
      <c r="Z656" s="3"/>
      <c r="AA656" s="3"/>
      <c r="AB656" s="3"/>
      <c r="AC656" s="3"/>
      <c r="AD656" s="3"/>
      <c r="AE656" s="3"/>
      <c r="AF656" s="3"/>
      <c r="AG656" s="3"/>
      <c r="AH656" s="3"/>
      <c r="AI656" s="3"/>
      <c r="AJ656" s="3"/>
      <c r="AK656" s="3"/>
      <c r="AL656" s="3"/>
      <c r="AM656" s="3"/>
      <c r="AN656" s="3"/>
      <c r="AO656" s="3"/>
      <c r="AP656" s="3"/>
      <c r="AQ656" s="3"/>
      <c r="AR656" s="3"/>
      <c r="AS656" s="3"/>
      <c r="AT656" s="3"/>
      <c r="AU656" s="3"/>
      <c r="AV656" s="3"/>
      <c r="AW656" s="3"/>
      <c r="AX656" s="3"/>
      <c r="AY656" s="3"/>
      <c r="AZ656" s="3"/>
      <c r="BA656" s="3"/>
      <c r="BB656" s="3"/>
      <c r="BC656" s="3"/>
      <c r="BD656" s="3"/>
      <c r="BE656" s="3"/>
      <c r="BF656" s="3"/>
      <c r="BG656" s="3"/>
    </row>
    <row r="657" spans="1:59" ht="21.75" customHeight="1" x14ac:dyDescent="0.2">
      <c r="A657" s="3"/>
      <c r="B657" s="3"/>
      <c r="C657" s="3"/>
      <c r="D657" s="3"/>
      <c r="E657" s="3"/>
      <c r="F657" s="3"/>
      <c r="G657" s="3"/>
      <c r="H657" s="3"/>
      <c r="I657" s="3"/>
      <c r="J657" s="3"/>
      <c r="M657" s="5"/>
      <c r="N657" s="3"/>
      <c r="O657" s="3"/>
      <c r="P657" s="3"/>
      <c r="Q657" s="3"/>
      <c r="R657" s="3"/>
      <c r="S657" s="3"/>
      <c r="T657" s="3"/>
      <c r="U657" s="3"/>
      <c r="V657" s="3"/>
      <c r="W657" s="3"/>
      <c r="X657" s="3"/>
      <c r="Y657" s="3"/>
      <c r="Z657" s="3"/>
      <c r="AA657" s="3"/>
      <c r="AB657" s="3"/>
      <c r="AC657" s="3"/>
      <c r="AD657" s="3"/>
      <c r="AE657" s="3"/>
      <c r="AF657" s="3"/>
      <c r="AG657" s="3"/>
      <c r="AH657" s="3"/>
      <c r="AI657" s="3"/>
      <c r="AJ657" s="3"/>
      <c r="AK657" s="3"/>
      <c r="AL657" s="3"/>
      <c r="AM657" s="3"/>
      <c r="AN657" s="3"/>
      <c r="AO657" s="3"/>
      <c r="AP657" s="3"/>
      <c r="AQ657" s="3"/>
      <c r="AR657" s="3"/>
      <c r="AS657" s="3"/>
      <c r="AT657" s="3"/>
      <c r="AU657" s="3"/>
      <c r="AV657" s="3"/>
      <c r="AW657" s="3"/>
      <c r="AX657" s="3"/>
      <c r="AY657" s="3"/>
      <c r="AZ657" s="3"/>
      <c r="BA657" s="3"/>
      <c r="BB657" s="3"/>
      <c r="BC657" s="3"/>
      <c r="BD657" s="3"/>
      <c r="BE657" s="3"/>
      <c r="BF657" s="3"/>
      <c r="BG657" s="3"/>
    </row>
    <row r="658" spans="1:59" ht="21.75" customHeight="1" x14ac:dyDescent="0.2">
      <c r="A658" s="3"/>
      <c r="B658" s="3"/>
      <c r="C658" s="3"/>
      <c r="D658" s="3"/>
      <c r="E658" s="3"/>
      <c r="F658" s="3"/>
      <c r="G658" s="3"/>
      <c r="H658" s="3"/>
      <c r="I658" s="3"/>
      <c r="J658" s="3"/>
      <c r="M658" s="5"/>
      <c r="N658" s="3"/>
      <c r="O658" s="3"/>
      <c r="P658" s="3"/>
      <c r="Q658" s="3"/>
      <c r="R658" s="3"/>
      <c r="S658" s="3"/>
      <c r="T658" s="3"/>
      <c r="U658" s="3"/>
      <c r="V658" s="3"/>
      <c r="W658" s="3"/>
      <c r="X658" s="3"/>
      <c r="Y658" s="3"/>
      <c r="Z658" s="3"/>
      <c r="AA658" s="3"/>
      <c r="AB658" s="3"/>
      <c r="AC658" s="3"/>
      <c r="AD658" s="3"/>
      <c r="AE658" s="3"/>
      <c r="AF658" s="3"/>
      <c r="AG658" s="3"/>
      <c r="AH658" s="3"/>
      <c r="AI658" s="3"/>
      <c r="AJ658" s="3"/>
      <c r="AK658" s="3"/>
      <c r="AL658" s="3"/>
      <c r="AM658" s="3"/>
      <c r="AN658" s="3"/>
      <c r="AO658" s="3"/>
      <c r="AP658" s="3"/>
      <c r="AQ658" s="3"/>
      <c r="AR658" s="3"/>
      <c r="AS658" s="3"/>
      <c r="AT658" s="3"/>
      <c r="AU658" s="3"/>
      <c r="AV658" s="3"/>
      <c r="AW658" s="3"/>
      <c r="AX658" s="3"/>
      <c r="AY658" s="3"/>
      <c r="AZ658" s="3"/>
      <c r="BA658" s="3"/>
      <c r="BB658" s="3"/>
      <c r="BC658" s="3"/>
      <c r="BD658" s="3"/>
      <c r="BE658" s="3"/>
      <c r="BF658" s="3"/>
      <c r="BG658" s="3"/>
    </row>
    <row r="659" spans="1:59" ht="21.75" customHeight="1" x14ac:dyDescent="0.2">
      <c r="A659" s="3"/>
      <c r="B659" s="3"/>
      <c r="C659" s="3"/>
      <c r="D659" s="3"/>
      <c r="E659" s="3"/>
      <c r="F659" s="3"/>
      <c r="G659" s="3"/>
      <c r="H659" s="3"/>
      <c r="I659" s="3"/>
      <c r="J659" s="3"/>
      <c r="M659" s="5"/>
      <c r="N659" s="3"/>
      <c r="O659" s="3"/>
      <c r="P659" s="3"/>
      <c r="Q659" s="3"/>
      <c r="R659" s="3"/>
      <c r="S659" s="3"/>
      <c r="T659" s="3"/>
      <c r="U659" s="3"/>
      <c r="V659" s="3"/>
      <c r="W659" s="3"/>
      <c r="X659" s="3"/>
      <c r="Y659" s="3"/>
      <c r="Z659" s="3"/>
      <c r="AA659" s="3"/>
      <c r="AB659" s="3"/>
      <c r="AC659" s="3"/>
      <c r="AD659" s="3"/>
      <c r="AE659" s="3"/>
      <c r="AF659" s="3"/>
      <c r="AG659" s="3"/>
      <c r="AH659" s="3"/>
      <c r="AI659" s="3"/>
      <c r="AJ659" s="3"/>
      <c r="AK659" s="3"/>
      <c r="AL659" s="3"/>
      <c r="AM659" s="3"/>
      <c r="AN659" s="3"/>
      <c r="AO659" s="3"/>
      <c r="AP659" s="3"/>
      <c r="AQ659" s="3"/>
      <c r="AR659" s="3"/>
      <c r="AS659" s="3"/>
      <c r="AT659" s="3"/>
      <c r="AU659" s="3"/>
      <c r="AV659" s="3"/>
      <c r="AW659" s="3"/>
      <c r="AX659" s="3"/>
      <c r="AY659" s="3"/>
      <c r="AZ659" s="3"/>
      <c r="BA659" s="3"/>
      <c r="BB659" s="3"/>
      <c r="BC659" s="3"/>
      <c r="BD659" s="3"/>
      <c r="BE659" s="3"/>
      <c r="BF659" s="3"/>
      <c r="BG659" s="3"/>
    </row>
    <row r="660" spans="1:59" ht="21.75" customHeight="1" x14ac:dyDescent="0.2">
      <c r="A660" s="3"/>
      <c r="B660" s="3"/>
      <c r="C660" s="3"/>
      <c r="D660" s="3"/>
      <c r="E660" s="3"/>
      <c r="F660" s="3"/>
      <c r="G660" s="3"/>
      <c r="H660" s="3"/>
      <c r="I660" s="3"/>
      <c r="J660" s="3"/>
      <c r="M660" s="5"/>
      <c r="N660" s="3"/>
      <c r="O660" s="3"/>
      <c r="P660" s="3"/>
      <c r="Q660" s="3"/>
      <c r="R660" s="3"/>
      <c r="S660" s="3"/>
      <c r="T660" s="3"/>
      <c r="U660" s="3"/>
      <c r="V660" s="3"/>
      <c r="W660" s="3"/>
      <c r="X660" s="3"/>
      <c r="Y660" s="3"/>
      <c r="Z660" s="3"/>
      <c r="AA660" s="3"/>
      <c r="AB660" s="3"/>
      <c r="AC660" s="3"/>
      <c r="AD660" s="3"/>
      <c r="AE660" s="3"/>
      <c r="AF660" s="3"/>
      <c r="AG660" s="3"/>
      <c r="AH660" s="3"/>
      <c r="AI660" s="3"/>
      <c r="AJ660" s="3"/>
      <c r="AK660" s="3"/>
      <c r="AL660" s="3"/>
      <c r="AM660" s="3"/>
      <c r="AN660" s="3"/>
      <c r="AO660" s="3"/>
      <c r="AP660" s="3"/>
      <c r="AQ660" s="3"/>
      <c r="AR660" s="3"/>
      <c r="AS660" s="3"/>
      <c r="AT660" s="3"/>
      <c r="AU660" s="3"/>
      <c r="AV660" s="3"/>
      <c r="AW660" s="3"/>
      <c r="AX660" s="3"/>
      <c r="AY660" s="3"/>
      <c r="AZ660" s="3"/>
      <c r="BA660" s="3"/>
      <c r="BB660" s="3"/>
      <c r="BC660" s="3"/>
      <c r="BD660" s="3"/>
      <c r="BE660" s="3"/>
      <c r="BF660" s="3"/>
      <c r="BG660" s="3"/>
    </row>
    <row r="661" spans="1:59" ht="21.75" customHeight="1" x14ac:dyDescent="0.2">
      <c r="A661" s="3"/>
      <c r="B661" s="3"/>
      <c r="C661" s="3"/>
      <c r="D661" s="3"/>
      <c r="E661" s="3"/>
      <c r="F661" s="3"/>
      <c r="G661" s="3"/>
      <c r="H661" s="3"/>
      <c r="I661" s="3"/>
      <c r="J661" s="3"/>
      <c r="M661" s="5"/>
      <c r="N661" s="3"/>
      <c r="O661" s="3"/>
      <c r="P661" s="3"/>
      <c r="Q661" s="3"/>
      <c r="R661" s="3"/>
      <c r="S661" s="3"/>
      <c r="T661" s="3"/>
      <c r="U661" s="3"/>
      <c r="V661" s="3"/>
      <c r="W661" s="3"/>
      <c r="X661" s="3"/>
      <c r="Y661" s="3"/>
      <c r="Z661" s="3"/>
      <c r="AA661" s="3"/>
      <c r="AB661" s="3"/>
      <c r="AC661" s="3"/>
      <c r="AD661" s="3"/>
      <c r="AE661" s="3"/>
      <c r="AF661" s="3"/>
      <c r="AG661" s="3"/>
      <c r="AH661" s="3"/>
      <c r="AI661" s="3"/>
      <c r="AJ661" s="3"/>
      <c r="AK661" s="3"/>
      <c r="AL661" s="3"/>
      <c r="AM661" s="3"/>
      <c r="AN661" s="3"/>
      <c r="AO661" s="3"/>
      <c r="AP661" s="3"/>
      <c r="AQ661" s="3"/>
      <c r="AR661" s="3"/>
      <c r="AS661" s="3"/>
      <c r="AT661" s="3"/>
      <c r="AU661" s="3"/>
      <c r="AV661" s="3"/>
      <c r="AW661" s="3"/>
      <c r="AX661" s="3"/>
      <c r="AY661" s="3"/>
      <c r="AZ661" s="3"/>
      <c r="BA661" s="3"/>
      <c r="BB661" s="3"/>
      <c r="BC661" s="3"/>
      <c r="BD661" s="3"/>
      <c r="BE661" s="3"/>
      <c r="BF661" s="3"/>
      <c r="BG661" s="3"/>
    </row>
    <row r="662" spans="1:59" ht="21.75" customHeight="1" x14ac:dyDescent="0.2">
      <c r="A662" s="3"/>
      <c r="B662" s="3"/>
      <c r="C662" s="3"/>
      <c r="D662" s="3"/>
      <c r="E662" s="3"/>
      <c r="F662" s="3"/>
      <c r="G662" s="3"/>
      <c r="H662" s="3"/>
      <c r="I662" s="3"/>
      <c r="J662" s="3"/>
      <c r="M662" s="5"/>
      <c r="N662" s="3"/>
      <c r="O662" s="3"/>
      <c r="P662" s="3"/>
      <c r="Q662" s="3"/>
      <c r="R662" s="3"/>
      <c r="S662" s="3"/>
      <c r="T662" s="3"/>
      <c r="U662" s="3"/>
      <c r="V662" s="3"/>
      <c r="W662" s="3"/>
      <c r="X662" s="3"/>
      <c r="Y662" s="3"/>
      <c r="Z662" s="3"/>
      <c r="AA662" s="3"/>
      <c r="AB662" s="3"/>
      <c r="AC662" s="3"/>
      <c r="AD662" s="3"/>
      <c r="AE662" s="3"/>
      <c r="AF662" s="3"/>
      <c r="AG662" s="3"/>
      <c r="AH662" s="3"/>
      <c r="AI662" s="3"/>
      <c r="AJ662" s="3"/>
      <c r="AK662" s="3"/>
      <c r="AL662" s="3"/>
      <c r="AM662" s="3"/>
      <c r="AN662" s="3"/>
      <c r="AO662" s="3"/>
      <c r="AP662" s="3"/>
      <c r="AQ662" s="3"/>
      <c r="AR662" s="3"/>
      <c r="AS662" s="3"/>
      <c r="AT662" s="3"/>
      <c r="AU662" s="3"/>
      <c r="AV662" s="3"/>
      <c r="AW662" s="3"/>
      <c r="AX662" s="3"/>
      <c r="AY662" s="3"/>
      <c r="AZ662" s="3"/>
      <c r="BA662" s="3"/>
      <c r="BB662" s="3"/>
      <c r="BC662" s="3"/>
      <c r="BD662" s="3"/>
      <c r="BE662" s="3"/>
      <c r="BF662" s="3"/>
      <c r="BG662" s="3"/>
    </row>
    <row r="663" spans="1:59" ht="21.75" customHeight="1" x14ac:dyDescent="0.2">
      <c r="A663" s="3"/>
      <c r="B663" s="3"/>
      <c r="C663" s="3"/>
      <c r="D663" s="3"/>
      <c r="E663" s="3"/>
      <c r="F663" s="3"/>
      <c r="G663" s="3"/>
      <c r="H663" s="3"/>
      <c r="I663" s="3"/>
      <c r="J663" s="3"/>
      <c r="M663" s="5"/>
      <c r="N663" s="3"/>
      <c r="O663" s="3"/>
      <c r="P663" s="3"/>
      <c r="Q663" s="3"/>
      <c r="R663" s="3"/>
      <c r="S663" s="3"/>
      <c r="T663" s="3"/>
      <c r="U663" s="3"/>
      <c r="V663" s="3"/>
      <c r="W663" s="3"/>
      <c r="X663" s="3"/>
      <c r="Y663" s="3"/>
      <c r="Z663" s="3"/>
      <c r="AA663" s="3"/>
      <c r="AB663" s="3"/>
      <c r="AC663" s="3"/>
      <c r="AD663" s="3"/>
      <c r="AE663" s="3"/>
      <c r="AF663" s="3"/>
      <c r="AG663" s="3"/>
      <c r="AH663" s="3"/>
      <c r="AI663" s="3"/>
      <c r="AJ663" s="3"/>
      <c r="AK663" s="3"/>
      <c r="AL663" s="3"/>
      <c r="AM663" s="3"/>
      <c r="AN663" s="3"/>
      <c r="AO663" s="3"/>
      <c r="AP663" s="3"/>
      <c r="AQ663" s="3"/>
      <c r="AR663" s="3"/>
      <c r="AS663" s="3"/>
      <c r="AT663" s="3"/>
      <c r="AU663" s="3"/>
      <c r="AV663" s="3"/>
      <c r="AW663" s="3"/>
      <c r="AX663" s="3"/>
      <c r="AY663" s="3"/>
      <c r="AZ663" s="3"/>
      <c r="BA663" s="3"/>
      <c r="BB663" s="3"/>
      <c r="BC663" s="3"/>
      <c r="BD663" s="3"/>
      <c r="BE663" s="3"/>
      <c r="BF663" s="3"/>
      <c r="BG663" s="3"/>
    </row>
    <row r="664" spans="1:59" ht="21.75" customHeight="1" x14ac:dyDescent="0.2">
      <c r="A664" s="3"/>
      <c r="B664" s="3"/>
      <c r="C664" s="3"/>
      <c r="D664" s="3"/>
      <c r="E664" s="3"/>
      <c r="F664" s="3"/>
      <c r="G664" s="3"/>
      <c r="H664" s="3"/>
      <c r="I664" s="3"/>
      <c r="J664" s="3"/>
      <c r="M664" s="5"/>
      <c r="N664" s="3"/>
      <c r="O664" s="3"/>
      <c r="P664" s="3"/>
      <c r="Q664" s="3"/>
      <c r="R664" s="3"/>
      <c r="S664" s="3"/>
      <c r="T664" s="3"/>
      <c r="U664" s="3"/>
      <c r="V664" s="3"/>
      <c r="W664" s="3"/>
      <c r="X664" s="3"/>
      <c r="Y664" s="3"/>
      <c r="Z664" s="3"/>
      <c r="AA664" s="3"/>
      <c r="AB664" s="3"/>
      <c r="AC664" s="3"/>
      <c r="AD664" s="3"/>
      <c r="AE664" s="3"/>
      <c r="AF664" s="3"/>
      <c r="AG664" s="3"/>
      <c r="AH664" s="3"/>
      <c r="AI664" s="3"/>
      <c r="AJ664" s="3"/>
      <c r="AK664" s="3"/>
      <c r="AL664" s="3"/>
      <c r="AM664" s="3"/>
      <c r="AN664" s="3"/>
      <c r="AO664" s="3"/>
      <c r="AP664" s="3"/>
      <c r="AQ664" s="3"/>
      <c r="AR664" s="3"/>
      <c r="AS664" s="3"/>
      <c r="AT664" s="3"/>
      <c r="AU664" s="3"/>
      <c r="AV664" s="3"/>
      <c r="AW664" s="3"/>
      <c r="AX664" s="3"/>
      <c r="AY664" s="3"/>
      <c r="AZ664" s="3"/>
      <c r="BA664" s="3"/>
      <c r="BB664" s="3"/>
      <c r="BC664" s="3"/>
      <c r="BD664" s="3"/>
      <c r="BE664" s="3"/>
      <c r="BF664" s="3"/>
      <c r="BG664" s="3"/>
    </row>
    <row r="665" spans="1:59" ht="21.75" customHeight="1" x14ac:dyDescent="0.2">
      <c r="A665" s="3"/>
      <c r="B665" s="3"/>
      <c r="C665" s="3"/>
      <c r="D665" s="3"/>
      <c r="E665" s="3"/>
      <c r="F665" s="3"/>
      <c r="G665" s="3"/>
      <c r="H665" s="3"/>
      <c r="I665" s="3"/>
      <c r="J665" s="3"/>
      <c r="M665" s="5"/>
      <c r="N665" s="3"/>
      <c r="O665" s="3"/>
      <c r="P665" s="3"/>
      <c r="Q665" s="3"/>
      <c r="R665" s="3"/>
      <c r="S665" s="3"/>
      <c r="T665" s="3"/>
      <c r="U665" s="3"/>
      <c r="V665" s="3"/>
      <c r="W665" s="3"/>
      <c r="X665" s="3"/>
      <c r="Y665" s="3"/>
      <c r="Z665" s="3"/>
      <c r="AA665" s="3"/>
      <c r="AB665" s="3"/>
      <c r="AC665" s="3"/>
      <c r="AD665" s="3"/>
      <c r="AE665" s="3"/>
      <c r="AF665" s="3"/>
      <c r="AG665" s="3"/>
      <c r="AH665" s="3"/>
      <c r="AI665" s="3"/>
      <c r="AJ665" s="3"/>
      <c r="AK665" s="3"/>
      <c r="AL665" s="3"/>
      <c r="AM665" s="3"/>
      <c r="AN665" s="3"/>
      <c r="AO665" s="3"/>
      <c r="AP665" s="3"/>
      <c r="AQ665" s="3"/>
      <c r="AR665" s="3"/>
      <c r="AS665" s="3"/>
      <c r="AT665" s="3"/>
      <c r="AU665" s="3"/>
      <c r="AV665" s="3"/>
      <c r="AW665" s="3"/>
      <c r="AX665" s="3"/>
      <c r="AY665" s="3"/>
      <c r="AZ665" s="3"/>
      <c r="BA665" s="3"/>
      <c r="BB665" s="3"/>
      <c r="BC665" s="3"/>
      <c r="BD665" s="3"/>
      <c r="BE665" s="3"/>
      <c r="BF665" s="3"/>
      <c r="BG665" s="3"/>
    </row>
    <row r="666" spans="1:59" ht="21.75" customHeight="1" x14ac:dyDescent="0.2">
      <c r="A666" s="3"/>
      <c r="B666" s="3"/>
      <c r="C666" s="3"/>
      <c r="D666" s="3"/>
      <c r="E666" s="3"/>
      <c r="F666" s="3"/>
      <c r="G666" s="3"/>
      <c r="H666" s="3"/>
      <c r="I666" s="3"/>
      <c r="J666" s="3"/>
      <c r="M666" s="5"/>
      <c r="N666" s="3"/>
      <c r="O666" s="3"/>
      <c r="P666" s="3"/>
      <c r="Q666" s="3"/>
      <c r="R666" s="3"/>
      <c r="S666" s="3"/>
      <c r="T666" s="3"/>
      <c r="U666" s="3"/>
      <c r="V666" s="3"/>
      <c r="W666" s="3"/>
      <c r="X666" s="3"/>
      <c r="Y666" s="3"/>
      <c r="Z666" s="3"/>
      <c r="AA666" s="3"/>
      <c r="AB666" s="3"/>
      <c r="AC666" s="3"/>
      <c r="AD666" s="3"/>
      <c r="AE666" s="3"/>
      <c r="AF666" s="3"/>
      <c r="AG666" s="3"/>
      <c r="AH666" s="3"/>
      <c r="AI666" s="3"/>
      <c r="AJ666" s="3"/>
      <c r="AK666" s="3"/>
      <c r="AL666" s="3"/>
      <c r="AM666" s="3"/>
      <c r="AN666" s="3"/>
      <c r="AO666" s="3"/>
      <c r="AP666" s="3"/>
      <c r="AQ666" s="3"/>
      <c r="AR666" s="3"/>
      <c r="AS666" s="3"/>
      <c r="AT666" s="3"/>
      <c r="AU666" s="3"/>
      <c r="AV666" s="3"/>
      <c r="AW666" s="3"/>
      <c r="AX666" s="3"/>
      <c r="AY666" s="3"/>
      <c r="AZ666" s="3"/>
      <c r="BA666" s="3"/>
      <c r="BB666" s="3"/>
      <c r="BC666" s="3"/>
      <c r="BD666" s="3"/>
      <c r="BE666" s="3"/>
      <c r="BF666" s="3"/>
      <c r="BG666" s="3"/>
    </row>
    <row r="667" spans="1:59" ht="21.75" customHeight="1" x14ac:dyDescent="0.2">
      <c r="A667" s="3"/>
      <c r="B667" s="3"/>
      <c r="C667" s="3"/>
      <c r="D667" s="3"/>
      <c r="E667" s="3"/>
      <c r="F667" s="3"/>
      <c r="G667" s="3"/>
      <c r="H667" s="3"/>
      <c r="I667" s="3"/>
      <c r="J667" s="3"/>
      <c r="M667" s="5"/>
      <c r="N667" s="3"/>
      <c r="O667" s="3"/>
      <c r="P667" s="3"/>
      <c r="Q667" s="3"/>
      <c r="R667" s="3"/>
      <c r="S667" s="3"/>
      <c r="T667" s="3"/>
      <c r="U667" s="3"/>
      <c r="V667" s="3"/>
      <c r="W667" s="3"/>
      <c r="X667" s="3"/>
      <c r="Y667" s="3"/>
      <c r="Z667" s="3"/>
      <c r="AA667" s="3"/>
      <c r="AB667" s="3"/>
      <c r="AC667" s="3"/>
      <c r="AD667" s="3"/>
      <c r="AE667" s="3"/>
      <c r="AF667" s="3"/>
      <c r="AG667" s="3"/>
      <c r="AH667" s="3"/>
      <c r="AI667" s="3"/>
      <c r="AJ667" s="3"/>
      <c r="AK667" s="3"/>
      <c r="AL667" s="3"/>
      <c r="AM667" s="3"/>
      <c r="AN667" s="3"/>
      <c r="AO667" s="3"/>
      <c r="AP667" s="3"/>
      <c r="AQ667" s="3"/>
      <c r="AR667" s="3"/>
      <c r="AS667" s="3"/>
      <c r="AT667" s="3"/>
      <c r="AU667" s="3"/>
      <c r="AV667" s="3"/>
      <c r="AW667" s="3"/>
      <c r="AX667" s="3"/>
      <c r="AY667" s="3"/>
      <c r="AZ667" s="3"/>
      <c r="BA667" s="3"/>
      <c r="BB667" s="3"/>
      <c r="BC667" s="3"/>
      <c r="BD667" s="3"/>
      <c r="BE667" s="3"/>
      <c r="BF667" s="3"/>
      <c r="BG667" s="3"/>
    </row>
    <row r="668" spans="1:59" ht="21.75" customHeight="1" x14ac:dyDescent="0.2">
      <c r="A668" s="3"/>
      <c r="B668" s="3"/>
      <c r="C668" s="3"/>
      <c r="D668" s="3"/>
      <c r="E668" s="3"/>
      <c r="F668" s="3"/>
      <c r="G668" s="3"/>
      <c r="H668" s="3"/>
      <c r="I668" s="3"/>
      <c r="J668" s="3"/>
      <c r="M668" s="5"/>
      <c r="N668" s="3"/>
      <c r="O668" s="3"/>
      <c r="P668" s="3"/>
      <c r="Q668" s="3"/>
      <c r="R668" s="3"/>
      <c r="S668" s="3"/>
      <c r="T668" s="3"/>
      <c r="U668" s="3"/>
      <c r="V668" s="3"/>
      <c r="W668" s="3"/>
      <c r="X668" s="3"/>
      <c r="Y668" s="3"/>
      <c r="Z668" s="3"/>
      <c r="AA668" s="3"/>
      <c r="AB668" s="3"/>
      <c r="AC668" s="3"/>
      <c r="AD668" s="3"/>
      <c r="AE668" s="3"/>
      <c r="AF668" s="3"/>
      <c r="AG668" s="3"/>
      <c r="AH668" s="3"/>
      <c r="AI668" s="3"/>
      <c r="AJ668" s="3"/>
      <c r="AK668" s="3"/>
      <c r="AL668" s="3"/>
      <c r="AM668" s="3"/>
      <c r="AN668" s="3"/>
      <c r="AO668" s="3"/>
      <c r="AP668" s="3"/>
      <c r="AQ668" s="3"/>
      <c r="AR668" s="3"/>
      <c r="AS668" s="3"/>
      <c r="AT668" s="3"/>
      <c r="AU668" s="3"/>
      <c r="AV668" s="3"/>
      <c r="AW668" s="3"/>
      <c r="AX668" s="3"/>
      <c r="AY668" s="3"/>
      <c r="AZ668" s="3"/>
      <c r="BA668" s="3"/>
      <c r="BB668" s="3"/>
      <c r="BC668" s="3"/>
      <c r="BD668" s="3"/>
      <c r="BE668" s="3"/>
      <c r="BF668" s="3"/>
      <c r="BG668" s="3"/>
    </row>
    <row r="669" spans="1:59" ht="21.75" customHeight="1" x14ac:dyDescent="0.2">
      <c r="A669" s="3"/>
      <c r="B669" s="3"/>
      <c r="C669" s="3"/>
      <c r="D669" s="3"/>
      <c r="E669" s="3"/>
      <c r="F669" s="3"/>
      <c r="G669" s="3"/>
      <c r="H669" s="3"/>
      <c r="I669" s="3"/>
      <c r="J669" s="3"/>
      <c r="M669" s="5"/>
      <c r="N669" s="3"/>
      <c r="O669" s="3"/>
      <c r="P669" s="3"/>
      <c r="Q669" s="3"/>
      <c r="R669" s="3"/>
      <c r="S669" s="3"/>
      <c r="T669" s="3"/>
      <c r="U669" s="3"/>
      <c r="V669" s="3"/>
      <c r="W669" s="3"/>
      <c r="X669" s="3"/>
      <c r="Y669" s="3"/>
      <c r="Z669" s="3"/>
      <c r="AA669" s="3"/>
      <c r="AB669" s="3"/>
      <c r="AC669" s="3"/>
      <c r="AD669" s="3"/>
      <c r="AE669" s="3"/>
      <c r="AF669" s="3"/>
      <c r="AG669" s="3"/>
      <c r="AH669" s="3"/>
      <c r="AI669" s="3"/>
      <c r="AJ669" s="3"/>
      <c r="AK669" s="3"/>
      <c r="AL669" s="3"/>
      <c r="AM669" s="3"/>
      <c r="AN669" s="3"/>
      <c r="AO669" s="3"/>
      <c r="AP669" s="3"/>
      <c r="AQ669" s="3"/>
      <c r="AR669" s="3"/>
      <c r="AS669" s="3"/>
      <c r="AT669" s="3"/>
      <c r="AU669" s="3"/>
      <c r="AV669" s="3"/>
      <c r="AW669" s="3"/>
      <c r="AX669" s="3"/>
      <c r="AY669" s="3"/>
      <c r="AZ669" s="3"/>
      <c r="BA669" s="3"/>
      <c r="BB669" s="3"/>
      <c r="BC669" s="3"/>
      <c r="BD669" s="3"/>
      <c r="BE669" s="3"/>
      <c r="BF669" s="3"/>
      <c r="BG669" s="3"/>
    </row>
    <row r="670" spans="1:59" ht="21.75" customHeight="1" x14ac:dyDescent="0.2">
      <c r="A670" s="3"/>
      <c r="B670" s="3"/>
      <c r="C670" s="3"/>
      <c r="D670" s="3"/>
      <c r="E670" s="3"/>
      <c r="F670" s="3"/>
      <c r="G670" s="3"/>
      <c r="H670" s="3"/>
      <c r="I670" s="3"/>
      <c r="J670" s="3"/>
      <c r="M670" s="5"/>
      <c r="N670" s="3"/>
      <c r="O670" s="3"/>
      <c r="P670" s="3"/>
      <c r="Q670" s="3"/>
      <c r="R670" s="3"/>
      <c r="S670" s="3"/>
      <c r="T670" s="3"/>
      <c r="U670" s="3"/>
      <c r="V670" s="3"/>
      <c r="W670" s="3"/>
      <c r="X670" s="3"/>
      <c r="Y670" s="3"/>
      <c r="Z670" s="3"/>
      <c r="AA670" s="3"/>
      <c r="AB670" s="3"/>
      <c r="AC670" s="3"/>
      <c r="AD670" s="3"/>
      <c r="AE670" s="3"/>
      <c r="AF670" s="3"/>
      <c r="AG670" s="3"/>
      <c r="AH670" s="3"/>
      <c r="AI670" s="3"/>
      <c r="AJ670" s="3"/>
      <c r="AK670" s="3"/>
      <c r="AL670" s="3"/>
      <c r="AM670" s="3"/>
      <c r="AN670" s="3"/>
      <c r="AO670" s="3"/>
      <c r="AP670" s="3"/>
      <c r="AQ670" s="3"/>
      <c r="AR670" s="3"/>
      <c r="AS670" s="3"/>
      <c r="AT670" s="3"/>
      <c r="AU670" s="3"/>
      <c r="AV670" s="3"/>
      <c r="AW670" s="3"/>
      <c r="AX670" s="3"/>
      <c r="AY670" s="3"/>
      <c r="AZ670" s="3"/>
      <c r="BA670" s="3"/>
      <c r="BB670" s="3"/>
      <c r="BC670" s="3"/>
      <c r="BD670" s="3"/>
      <c r="BE670" s="3"/>
      <c r="BF670" s="3"/>
      <c r="BG670" s="3"/>
    </row>
    <row r="671" spans="1:59" ht="21.75" customHeight="1" x14ac:dyDescent="0.2">
      <c r="A671" s="3"/>
      <c r="B671" s="3"/>
      <c r="C671" s="3"/>
      <c r="D671" s="3"/>
      <c r="E671" s="3"/>
      <c r="F671" s="3"/>
      <c r="G671" s="3"/>
      <c r="H671" s="3"/>
      <c r="I671" s="3"/>
      <c r="J671" s="3"/>
      <c r="M671" s="5"/>
      <c r="N671" s="3"/>
      <c r="O671" s="3"/>
      <c r="P671" s="3"/>
      <c r="Q671" s="3"/>
      <c r="R671" s="3"/>
      <c r="S671" s="3"/>
      <c r="T671" s="3"/>
      <c r="U671" s="3"/>
      <c r="V671" s="3"/>
      <c r="W671" s="3"/>
      <c r="X671" s="3"/>
      <c r="Y671" s="3"/>
      <c r="Z671" s="3"/>
      <c r="AA671" s="3"/>
      <c r="AB671" s="3"/>
      <c r="AC671" s="3"/>
      <c r="AD671" s="3"/>
      <c r="AE671" s="3"/>
      <c r="AF671" s="3"/>
      <c r="AG671" s="3"/>
      <c r="AH671" s="3"/>
      <c r="AI671" s="3"/>
      <c r="AJ671" s="3"/>
      <c r="AK671" s="3"/>
      <c r="AL671" s="3"/>
      <c r="AM671" s="3"/>
      <c r="AN671" s="3"/>
      <c r="AO671" s="3"/>
      <c r="AP671" s="3"/>
      <c r="AQ671" s="3"/>
      <c r="AR671" s="3"/>
      <c r="AS671" s="3"/>
      <c r="AT671" s="3"/>
      <c r="AU671" s="3"/>
      <c r="AV671" s="3"/>
      <c r="AW671" s="3"/>
      <c r="AX671" s="3"/>
      <c r="AY671" s="3"/>
      <c r="AZ671" s="3"/>
      <c r="BA671" s="3"/>
      <c r="BB671" s="3"/>
      <c r="BC671" s="3"/>
      <c r="BD671" s="3"/>
      <c r="BE671" s="3"/>
      <c r="BF671" s="3"/>
      <c r="BG671" s="3"/>
    </row>
    <row r="672" spans="1:59" ht="21.75" customHeight="1" x14ac:dyDescent="0.2">
      <c r="A672" s="3"/>
      <c r="B672" s="3"/>
      <c r="C672" s="3"/>
      <c r="D672" s="3"/>
      <c r="E672" s="3"/>
      <c r="F672" s="3"/>
      <c r="G672" s="3"/>
      <c r="H672" s="3"/>
      <c r="I672" s="3"/>
      <c r="J672" s="3"/>
      <c r="M672" s="5"/>
      <c r="N672" s="3"/>
      <c r="O672" s="3"/>
      <c r="P672" s="3"/>
      <c r="Q672" s="3"/>
      <c r="R672" s="3"/>
      <c r="S672" s="3"/>
      <c r="T672" s="3"/>
      <c r="U672" s="3"/>
      <c r="V672" s="3"/>
      <c r="W672" s="3"/>
      <c r="X672" s="3"/>
      <c r="Y672" s="3"/>
      <c r="Z672" s="3"/>
      <c r="AA672" s="3"/>
      <c r="AB672" s="3"/>
      <c r="AC672" s="3"/>
      <c r="AD672" s="3"/>
      <c r="AE672" s="3"/>
      <c r="AF672" s="3"/>
      <c r="AG672" s="3"/>
      <c r="AH672" s="3"/>
      <c r="AI672" s="3"/>
      <c r="AJ672" s="3"/>
      <c r="AK672" s="3"/>
      <c r="AL672" s="3"/>
      <c r="AM672" s="3"/>
      <c r="AN672" s="3"/>
      <c r="AO672" s="3"/>
      <c r="AP672" s="3"/>
      <c r="AQ672" s="3"/>
      <c r="AR672" s="3"/>
      <c r="AS672" s="3"/>
      <c r="AT672" s="3"/>
      <c r="AU672" s="3"/>
      <c r="AV672" s="3"/>
      <c r="AW672" s="3"/>
      <c r="AX672" s="3"/>
      <c r="AY672" s="3"/>
      <c r="AZ672" s="3"/>
      <c r="BA672" s="3"/>
      <c r="BB672" s="3"/>
      <c r="BC672" s="3"/>
      <c r="BD672" s="3"/>
      <c r="BE672" s="3"/>
      <c r="BF672" s="3"/>
      <c r="BG672" s="3"/>
    </row>
    <row r="673" spans="1:59" ht="21.75" customHeight="1" x14ac:dyDescent="0.2">
      <c r="A673" s="3"/>
      <c r="B673" s="3"/>
      <c r="C673" s="3"/>
      <c r="D673" s="3"/>
      <c r="E673" s="3"/>
      <c r="F673" s="3"/>
      <c r="G673" s="3"/>
      <c r="H673" s="3"/>
      <c r="I673" s="3"/>
      <c r="J673" s="3"/>
      <c r="M673" s="5"/>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c r="AV673" s="3"/>
      <c r="AW673" s="3"/>
      <c r="AX673" s="3"/>
      <c r="AY673" s="3"/>
      <c r="AZ673" s="3"/>
      <c r="BA673" s="3"/>
      <c r="BB673" s="3"/>
      <c r="BC673" s="3"/>
      <c r="BD673" s="3"/>
      <c r="BE673" s="3"/>
      <c r="BF673" s="3"/>
      <c r="BG673" s="3"/>
    </row>
    <row r="674" spans="1:59" ht="21.75" customHeight="1" x14ac:dyDescent="0.2">
      <c r="A674" s="3"/>
      <c r="B674" s="3"/>
      <c r="C674" s="3"/>
      <c r="D674" s="3"/>
      <c r="E674" s="3"/>
      <c r="F674" s="3"/>
      <c r="G674" s="3"/>
      <c r="H674" s="3"/>
      <c r="I674" s="3"/>
      <c r="J674" s="3"/>
      <c r="M674" s="5"/>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c r="AV674" s="3"/>
      <c r="AW674" s="3"/>
      <c r="AX674" s="3"/>
      <c r="AY674" s="3"/>
      <c r="AZ674" s="3"/>
      <c r="BA674" s="3"/>
      <c r="BB674" s="3"/>
      <c r="BC674" s="3"/>
      <c r="BD674" s="3"/>
      <c r="BE674" s="3"/>
      <c r="BF674" s="3"/>
      <c r="BG674" s="3"/>
    </row>
    <row r="675" spans="1:59" ht="21.75" customHeight="1" x14ac:dyDescent="0.2">
      <c r="A675" s="3"/>
      <c r="B675" s="3"/>
      <c r="C675" s="3"/>
      <c r="D675" s="3"/>
      <c r="E675" s="3"/>
      <c r="F675" s="3"/>
      <c r="G675" s="3"/>
      <c r="H675" s="3"/>
      <c r="I675" s="3"/>
      <c r="J675" s="3"/>
      <c r="M675" s="5"/>
      <c r="N675" s="3"/>
      <c r="O675" s="3"/>
      <c r="P675" s="3"/>
      <c r="Q675" s="3"/>
      <c r="R675" s="3"/>
      <c r="S675" s="3"/>
      <c r="T675" s="3"/>
      <c r="U675" s="3"/>
      <c r="V675" s="3"/>
      <c r="W675" s="3"/>
      <c r="X675" s="3"/>
      <c r="Y675" s="3"/>
      <c r="Z675" s="3"/>
      <c r="AA675" s="3"/>
      <c r="AB675" s="3"/>
      <c r="AC675" s="3"/>
      <c r="AD675" s="3"/>
      <c r="AE675" s="3"/>
      <c r="AF675" s="3"/>
      <c r="AG675" s="3"/>
      <c r="AH675" s="3"/>
      <c r="AI675" s="3"/>
      <c r="AJ675" s="3"/>
      <c r="AK675" s="3"/>
      <c r="AL675" s="3"/>
      <c r="AM675" s="3"/>
      <c r="AN675" s="3"/>
      <c r="AO675" s="3"/>
      <c r="AP675" s="3"/>
      <c r="AQ675" s="3"/>
      <c r="AR675" s="3"/>
      <c r="AS675" s="3"/>
      <c r="AT675" s="3"/>
      <c r="AU675" s="3"/>
      <c r="AV675" s="3"/>
      <c r="AW675" s="3"/>
      <c r="AX675" s="3"/>
      <c r="AY675" s="3"/>
      <c r="AZ675" s="3"/>
      <c r="BA675" s="3"/>
      <c r="BB675" s="3"/>
      <c r="BC675" s="3"/>
      <c r="BD675" s="3"/>
      <c r="BE675" s="3"/>
      <c r="BF675" s="3"/>
      <c r="BG675" s="3"/>
    </row>
    <row r="676" spans="1:59" ht="21.75" customHeight="1" x14ac:dyDescent="0.2">
      <c r="A676" s="3"/>
      <c r="B676" s="3"/>
      <c r="C676" s="3"/>
      <c r="D676" s="3"/>
      <c r="E676" s="3"/>
      <c r="F676" s="3"/>
      <c r="G676" s="3"/>
      <c r="H676" s="3"/>
      <c r="I676" s="3"/>
      <c r="J676" s="3"/>
      <c r="M676" s="5"/>
      <c r="N676" s="3"/>
      <c r="O676" s="3"/>
      <c r="P676" s="3"/>
      <c r="Q676" s="3"/>
      <c r="R676" s="3"/>
      <c r="S676" s="3"/>
      <c r="T676" s="3"/>
      <c r="U676" s="3"/>
      <c r="V676" s="3"/>
      <c r="W676" s="3"/>
      <c r="X676" s="3"/>
      <c r="Y676" s="3"/>
      <c r="Z676" s="3"/>
      <c r="AA676" s="3"/>
      <c r="AB676" s="3"/>
      <c r="AC676" s="3"/>
      <c r="AD676" s="3"/>
      <c r="AE676" s="3"/>
      <c r="AF676" s="3"/>
      <c r="AG676" s="3"/>
      <c r="AH676" s="3"/>
      <c r="AI676" s="3"/>
      <c r="AJ676" s="3"/>
      <c r="AK676" s="3"/>
      <c r="AL676" s="3"/>
      <c r="AM676" s="3"/>
      <c r="AN676" s="3"/>
      <c r="AO676" s="3"/>
      <c r="AP676" s="3"/>
      <c r="AQ676" s="3"/>
      <c r="AR676" s="3"/>
      <c r="AS676" s="3"/>
      <c r="AT676" s="3"/>
      <c r="AU676" s="3"/>
      <c r="AV676" s="3"/>
      <c r="AW676" s="3"/>
      <c r="AX676" s="3"/>
      <c r="AY676" s="3"/>
      <c r="AZ676" s="3"/>
      <c r="BA676" s="3"/>
      <c r="BB676" s="3"/>
      <c r="BC676" s="3"/>
      <c r="BD676" s="3"/>
      <c r="BE676" s="3"/>
      <c r="BF676" s="3"/>
      <c r="BG676" s="3"/>
    </row>
    <row r="677" spans="1:59" ht="21.75" customHeight="1" x14ac:dyDescent="0.2">
      <c r="A677" s="3"/>
      <c r="B677" s="3"/>
      <c r="C677" s="3"/>
      <c r="D677" s="3"/>
      <c r="E677" s="3"/>
      <c r="F677" s="3"/>
      <c r="G677" s="3"/>
      <c r="H677" s="3"/>
      <c r="I677" s="3"/>
      <c r="J677" s="3"/>
      <c r="M677" s="5"/>
      <c r="N677" s="3"/>
      <c r="O677" s="3"/>
      <c r="P677" s="3"/>
      <c r="Q677" s="3"/>
      <c r="R677" s="3"/>
      <c r="S677" s="3"/>
      <c r="T677" s="3"/>
      <c r="U677" s="3"/>
      <c r="V677" s="3"/>
      <c r="W677" s="3"/>
      <c r="X677" s="3"/>
      <c r="Y677" s="3"/>
      <c r="Z677" s="3"/>
      <c r="AA677" s="3"/>
      <c r="AB677" s="3"/>
      <c r="AC677" s="3"/>
      <c r="AD677" s="3"/>
      <c r="AE677" s="3"/>
      <c r="AF677" s="3"/>
      <c r="AG677" s="3"/>
      <c r="AH677" s="3"/>
      <c r="AI677" s="3"/>
      <c r="AJ677" s="3"/>
      <c r="AK677" s="3"/>
      <c r="AL677" s="3"/>
      <c r="AM677" s="3"/>
      <c r="AN677" s="3"/>
      <c r="AO677" s="3"/>
      <c r="AP677" s="3"/>
      <c r="AQ677" s="3"/>
      <c r="AR677" s="3"/>
      <c r="AS677" s="3"/>
      <c r="AT677" s="3"/>
      <c r="AU677" s="3"/>
      <c r="AV677" s="3"/>
      <c r="AW677" s="3"/>
      <c r="AX677" s="3"/>
      <c r="AY677" s="3"/>
      <c r="AZ677" s="3"/>
      <c r="BA677" s="3"/>
      <c r="BB677" s="3"/>
      <c r="BC677" s="3"/>
      <c r="BD677" s="3"/>
      <c r="BE677" s="3"/>
      <c r="BF677" s="3"/>
      <c r="BG677" s="3"/>
    </row>
    <row r="678" spans="1:59" ht="21.75" customHeight="1" x14ac:dyDescent="0.2">
      <c r="A678" s="3"/>
      <c r="B678" s="3"/>
      <c r="C678" s="3"/>
      <c r="D678" s="3"/>
      <c r="E678" s="3"/>
      <c r="F678" s="3"/>
      <c r="G678" s="3"/>
      <c r="H678" s="3"/>
      <c r="I678" s="3"/>
      <c r="J678" s="3"/>
      <c r="M678" s="5"/>
      <c r="N678" s="3"/>
      <c r="O678" s="3"/>
      <c r="P678" s="3"/>
      <c r="Q678" s="3"/>
      <c r="R678" s="3"/>
      <c r="S678" s="3"/>
      <c r="T678" s="3"/>
      <c r="U678" s="3"/>
      <c r="V678" s="3"/>
      <c r="W678" s="3"/>
      <c r="X678" s="3"/>
      <c r="Y678" s="3"/>
      <c r="Z678" s="3"/>
      <c r="AA678" s="3"/>
      <c r="AB678" s="3"/>
      <c r="AC678" s="3"/>
      <c r="AD678" s="3"/>
      <c r="AE678" s="3"/>
      <c r="AF678" s="3"/>
      <c r="AG678" s="3"/>
      <c r="AH678" s="3"/>
      <c r="AI678" s="3"/>
      <c r="AJ678" s="3"/>
      <c r="AK678" s="3"/>
      <c r="AL678" s="3"/>
      <c r="AM678" s="3"/>
      <c r="AN678" s="3"/>
      <c r="AO678" s="3"/>
      <c r="AP678" s="3"/>
      <c r="AQ678" s="3"/>
      <c r="AR678" s="3"/>
      <c r="AS678" s="3"/>
      <c r="AT678" s="3"/>
      <c r="AU678" s="3"/>
      <c r="AV678" s="3"/>
      <c r="AW678" s="3"/>
      <c r="AX678" s="3"/>
      <c r="AY678" s="3"/>
      <c r="AZ678" s="3"/>
      <c r="BA678" s="3"/>
      <c r="BB678" s="3"/>
      <c r="BC678" s="3"/>
      <c r="BD678" s="3"/>
      <c r="BE678" s="3"/>
      <c r="BF678" s="3"/>
      <c r="BG678" s="3"/>
    </row>
    <row r="679" spans="1:59" ht="21.75" customHeight="1" x14ac:dyDescent="0.2">
      <c r="A679" s="3"/>
      <c r="B679" s="3"/>
      <c r="C679" s="3"/>
      <c r="D679" s="3"/>
      <c r="E679" s="3"/>
      <c r="F679" s="3"/>
      <c r="G679" s="3"/>
      <c r="H679" s="3"/>
      <c r="I679" s="3"/>
      <c r="J679" s="3"/>
      <c r="M679" s="5"/>
      <c r="N679" s="3"/>
      <c r="O679" s="3"/>
      <c r="P679" s="3"/>
      <c r="Q679" s="3"/>
      <c r="R679" s="3"/>
      <c r="S679" s="3"/>
      <c r="T679" s="3"/>
      <c r="U679" s="3"/>
      <c r="V679" s="3"/>
      <c r="W679" s="3"/>
      <c r="X679" s="3"/>
      <c r="Y679" s="3"/>
      <c r="Z679" s="3"/>
      <c r="AA679" s="3"/>
      <c r="AB679" s="3"/>
      <c r="AC679" s="3"/>
      <c r="AD679" s="3"/>
      <c r="AE679" s="3"/>
      <c r="AF679" s="3"/>
      <c r="AG679" s="3"/>
      <c r="AH679" s="3"/>
      <c r="AI679" s="3"/>
      <c r="AJ679" s="3"/>
      <c r="AK679" s="3"/>
      <c r="AL679" s="3"/>
      <c r="AM679" s="3"/>
      <c r="AN679" s="3"/>
      <c r="AO679" s="3"/>
      <c r="AP679" s="3"/>
      <c r="AQ679" s="3"/>
      <c r="AR679" s="3"/>
      <c r="AS679" s="3"/>
      <c r="AT679" s="3"/>
      <c r="AU679" s="3"/>
      <c r="AV679" s="3"/>
      <c r="AW679" s="3"/>
      <c r="AX679" s="3"/>
      <c r="AY679" s="3"/>
      <c r="AZ679" s="3"/>
      <c r="BA679" s="3"/>
      <c r="BB679" s="3"/>
      <c r="BC679" s="3"/>
      <c r="BD679" s="3"/>
      <c r="BE679" s="3"/>
      <c r="BF679" s="3"/>
      <c r="BG679" s="3"/>
    </row>
    <row r="680" spans="1:59" ht="21.75" customHeight="1" x14ac:dyDescent="0.2">
      <c r="A680" s="3"/>
      <c r="B680" s="3"/>
      <c r="C680" s="3"/>
      <c r="D680" s="3"/>
      <c r="E680" s="3"/>
      <c r="F680" s="3"/>
      <c r="G680" s="3"/>
      <c r="H680" s="3"/>
      <c r="I680" s="3"/>
      <c r="J680" s="3"/>
      <c r="M680" s="5"/>
      <c r="N680" s="3"/>
      <c r="O680" s="3"/>
      <c r="P680" s="3"/>
      <c r="Q680" s="3"/>
      <c r="R680" s="3"/>
      <c r="S680" s="3"/>
      <c r="T680" s="3"/>
      <c r="U680" s="3"/>
      <c r="V680" s="3"/>
      <c r="W680" s="3"/>
      <c r="X680" s="3"/>
      <c r="Y680" s="3"/>
      <c r="Z680" s="3"/>
      <c r="AA680" s="3"/>
      <c r="AB680" s="3"/>
      <c r="AC680" s="3"/>
      <c r="AD680" s="3"/>
      <c r="AE680" s="3"/>
      <c r="AF680" s="3"/>
      <c r="AG680" s="3"/>
      <c r="AH680" s="3"/>
      <c r="AI680" s="3"/>
      <c r="AJ680" s="3"/>
      <c r="AK680" s="3"/>
      <c r="AL680" s="3"/>
      <c r="AM680" s="3"/>
      <c r="AN680" s="3"/>
      <c r="AO680" s="3"/>
      <c r="AP680" s="3"/>
      <c r="AQ680" s="3"/>
      <c r="AR680" s="3"/>
      <c r="AS680" s="3"/>
      <c r="AT680" s="3"/>
      <c r="AU680" s="3"/>
      <c r="AV680" s="3"/>
      <c r="AW680" s="3"/>
      <c r="AX680" s="3"/>
      <c r="AY680" s="3"/>
      <c r="AZ680" s="3"/>
      <c r="BA680" s="3"/>
      <c r="BB680" s="3"/>
      <c r="BC680" s="3"/>
      <c r="BD680" s="3"/>
      <c r="BE680" s="3"/>
      <c r="BF680" s="3"/>
      <c r="BG680" s="3"/>
    </row>
    <row r="681" spans="1:59" ht="21.75" customHeight="1" x14ac:dyDescent="0.2">
      <c r="A681" s="3"/>
      <c r="B681" s="3"/>
      <c r="C681" s="3"/>
      <c r="D681" s="3"/>
      <c r="E681" s="3"/>
      <c r="F681" s="3"/>
      <c r="G681" s="3"/>
      <c r="H681" s="3"/>
      <c r="I681" s="3"/>
      <c r="J681" s="3"/>
      <c r="M681" s="5"/>
      <c r="N681" s="3"/>
      <c r="O681" s="3"/>
      <c r="P681" s="3"/>
      <c r="Q681" s="3"/>
      <c r="R681" s="3"/>
      <c r="S681" s="3"/>
      <c r="T681" s="3"/>
      <c r="U681" s="3"/>
      <c r="V681" s="3"/>
      <c r="W681" s="3"/>
      <c r="X681" s="3"/>
      <c r="Y681" s="3"/>
      <c r="Z681" s="3"/>
      <c r="AA681" s="3"/>
      <c r="AB681" s="3"/>
      <c r="AC681" s="3"/>
      <c r="AD681" s="3"/>
      <c r="AE681" s="3"/>
      <c r="AF681" s="3"/>
      <c r="AG681" s="3"/>
      <c r="AH681" s="3"/>
      <c r="AI681" s="3"/>
      <c r="AJ681" s="3"/>
      <c r="AK681" s="3"/>
      <c r="AL681" s="3"/>
      <c r="AM681" s="3"/>
      <c r="AN681" s="3"/>
      <c r="AO681" s="3"/>
      <c r="AP681" s="3"/>
      <c r="AQ681" s="3"/>
      <c r="AR681" s="3"/>
      <c r="AS681" s="3"/>
      <c r="AT681" s="3"/>
      <c r="AU681" s="3"/>
      <c r="AV681" s="3"/>
      <c r="AW681" s="3"/>
      <c r="AX681" s="3"/>
      <c r="AY681" s="3"/>
      <c r="AZ681" s="3"/>
      <c r="BA681" s="3"/>
      <c r="BB681" s="3"/>
      <c r="BC681" s="3"/>
      <c r="BD681" s="3"/>
      <c r="BE681" s="3"/>
      <c r="BF681" s="3"/>
      <c r="BG681" s="3"/>
    </row>
    <row r="682" spans="1:59" ht="21.75" customHeight="1" x14ac:dyDescent="0.2">
      <c r="A682" s="3"/>
      <c r="B682" s="3"/>
      <c r="C682" s="3"/>
      <c r="D682" s="3"/>
      <c r="E682" s="3"/>
      <c r="F682" s="3"/>
      <c r="G682" s="3"/>
      <c r="H682" s="3"/>
      <c r="I682" s="3"/>
      <c r="J682" s="3"/>
      <c r="M682" s="5"/>
      <c r="N682" s="3"/>
      <c r="O682" s="3"/>
      <c r="P682" s="3"/>
      <c r="Q682" s="3"/>
      <c r="R682" s="3"/>
      <c r="S682" s="3"/>
      <c r="T682" s="3"/>
      <c r="U682" s="3"/>
      <c r="V682" s="3"/>
      <c r="W682" s="3"/>
      <c r="X682" s="3"/>
      <c r="Y682" s="3"/>
      <c r="Z682" s="3"/>
      <c r="AA682" s="3"/>
      <c r="AB682" s="3"/>
      <c r="AC682" s="3"/>
      <c r="AD682" s="3"/>
      <c r="AE682" s="3"/>
      <c r="AF682" s="3"/>
      <c r="AG682" s="3"/>
      <c r="AH682" s="3"/>
      <c r="AI682" s="3"/>
      <c r="AJ682" s="3"/>
      <c r="AK682" s="3"/>
      <c r="AL682" s="3"/>
      <c r="AM682" s="3"/>
      <c r="AN682" s="3"/>
      <c r="AO682" s="3"/>
      <c r="AP682" s="3"/>
      <c r="AQ682" s="3"/>
      <c r="AR682" s="3"/>
      <c r="AS682" s="3"/>
      <c r="AT682" s="3"/>
      <c r="AU682" s="3"/>
      <c r="AV682" s="3"/>
      <c r="AW682" s="3"/>
      <c r="AX682" s="3"/>
      <c r="AY682" s="3"/>
      <c r="AZ682" s="3"/>
      <c r="BA682" s="3"/>
      <c r="BB682" s="3"/>
      <c r="BC682" s="3"/>
      <c r="BD682" s="3"/>
      <c r="BE682" s="3"/>
      <c r="BF682" s="3"/>
      <c r="BG682" s="3"/>
    </row>
    <row r="683" spans="1:59" ht="21.75" customHeight="1" x14ac:dyDescent="0.2">
      <c r="A683" s="3"/>
      <c r="B683" s="3"/>
      <c r="C683" s="3"/>
      <c r="D683" s="3"/>
      <c r="E683" s="3"/>
      <c r="F683" s="3"/>
      <c r="G683" s="3"/>
      <c r="H683" s="3"/>
      <c r="I683" s="3"/>
      <c r="J683" s="3"/>
      <c r="M683" s="5"/>
      <c r="N683" s="3"/>
      <c r="O683" s="3"/>
      <c r="P683" s="3"/>
      <c r="Q683" s="3"/>
      <c r="R683" s="3"/>
      <c r="S683" s="3"/>
      <c r="T683" s="3"/>
      <c r="U683" s="3"/>
      <c r="V683" s="3"/>
      <c r="W683" s="3"/>
      <c r="X683" s="3"/>
      <c r="Y683" s="3"/>
      <c r="Z683" s="3"/>
      <c r="AA683" s="3"/>
      <c r="AB683" s="3"/>
      <c r="AC683" s="3"/>
      <c r="AD683" s="3"/>
      <c r="AE683" s="3"/>
      <c r="AF683" s="3"/>
      <c r="AG683" s="3"/>
      <c r="AH683" s="3"/>
      <c r="AI683" s="3"/>
      <c r="AJ683" s="3"/>
      <c r="AK683" s="3"/>
      <c r="AL683" s="3"/>
      <c r="AM683" s="3"/>
      <c r="AN683" s="3"/>
      <c r="AO683" s="3"/>
      <c r="AP683" s="3"/>
      <c r="AQ683" s="3"/>
      <c r="AR683" s="3"/>
      <c r="AS683" s="3"/>
      <c r="AT683" s="3"/>
      <c r="AU683" s="3"/>
      <c r="AV683" s="3"/>
      <c r="AW683" s="3"/>
      <c r="AX683" s="3"/>
      <c r="AY683" s="3"/>
      <c r="AZ683" s="3"/>
      <c r="BA683" s="3"/>
      <c r="BB683" s="3"/>
      <c r="BC683" s="3"/>
      <c r="BD683" s="3"/>
      <c r="BE683" s="3"/>
      <c r="BF683" s="3"/>
      <c r="BG683" s="3"/>
    </row>
    <row r="684" spans="1:59" ht="21.75" customHeight="1" x14ac:dyDescent="0.2">
      <c r="A684" s="3"/>
      <c r="B684" s="3"/>
      <c r="C684" s="3"/>
      <c r="D684" s="3"/>
      <c r="E684" s="3"/>
      <c r="F684" s="3"/>
      <c r="G684" s="3"/>
      <c r="H684" s="3"/>
      <c r="I684" s="3"/>
      <c r="J684" s="3"/>
      <c r="M684" s="5"/>
      <c r="N684" s="3"/>
      <c r="O684" s="3"/>
      <c r="P684" s="3"/>
      <c r="Q684" s="3"/>
      <c r="R684" s="3"/>
      <c r="S684" s="3"/>
      <c r="T684" s="3"/>
      <c r="U684" s="3"/>
      <c r="V684" s="3"/>
      <c r="W684" s="3"/>
      <c r="X684" s="3"/>
      <c r="Y684" s="3"/>
      <c r="Z684" s="3"/>
      <c r="AA684" s="3"/>
      <c r="AB684" s="3"/>
      <c r="AC684" s="3"/>
      <c r="AD684" s="3"/>
      <c r="AE684" s="3"/>
      <c r="AF684" s="3"/>
      <c r="AG684" s="3"/>
      <c r="AH684" s="3"/>
      <c r="AI684" s="3"/>
      <c r="AJ684" s="3"/>
      <c r="AK684" s="3"/>
      <c r="AL684" s="3"/>
      <c r="AM684" s="3"/>
      <c r="AN684" s="3"/>
      <c r="AO684" s="3"/>
      <c r="AP684" s="3"/>
      <c r="AQ684" s="3"/>
      <c r="AR684" s="3"/>
      <c r="AS684" s="3"/>
      <c r="AT684" s="3"/>
      <c r="AU684" s="3"/>
      <c r="AV684" s="3"/>
      <c r="AW684" s="3"/>
      <c r="AX684" s="3"/>
      <c r="AY684" s="3"/>
      <c r="AZ684" s="3"/>
      <c r="BA684" s="3"/>
      <c r="BB684" s="3"/>
      <c r="BC684" s="3"/>
      <c r="BD684" s="3"/>
      <c r="BE684" s="3"/>
      <c r="BF684" s="3"/>
      <c r="BG684" s="3"/>
    </row>
    <row r="685" spans="1:59" ht="21.75" customHeight="1" x14ac:dyDescent="0.2">
      <c r="A685" s="3"/>
      <c r="B685" s="3"/>
      <c r="C685" s="3"/>
      <c r="D685" s="3"/>
      <c r="E685" s="3"/>
      <c r="F685" s="3"/>
      <c r="G685" s="3"/>
      <c r="H685" s="3"/>
      <c r="I685" s="3"/>
      <c r="J685" s="3"/>
      <c r="M685" s="5"/>
      <c r="N685" s="3"/>
      <c r="O685" s="3"/>
      <c r="P685" s="3"/>
      <c r="Q685" s="3"/>
      <c r="R685" s="3"/>
      <c r="S685" s="3"/>
      <c r="T685" s="3"/>
      <c r="U685" s="3"/>
      <c r="V685" s="3"/>
      <c r="W685" s="3"/>
      <c r="X685" s="3"/>
      <c r="Y685" s="3"/>
      <c r="Z685" s="3"/>
      <c r="AA685" s="3"/>
      <c r="AB685" s="3"/>
      <c r="AC685" s="3"/>
      <c r="AD685" s="3"/>
      <c r="AE685" s="3"/>
      <c r="AF685" s="3"/>
      <c r="AG685" s="3"/>
      <c r="AH685" s="3"/>
      <c r="AI685" s="3"/>
      <c r="AJ685" s="3"/>
      <c r="AK685" s="3"/>
      <c r="AL685" s="3"/>
      <c r="AM685" s="3"/>
      <c r="AN685" s="3"/>
      <c r="AO685" s="3"/>
      <c r="AP685" s="3"/>
      <c r="AQ685" s="3"/>
      <c r="AR685" s="3"/>
      <c r="AS685" s="3"/>
      <c r="AT685" s="3"/>
      <c r="AU685" s="3"/>
      <c r="AV685" s="3"/>
      <c r="AW685" s="3"/>
      <c r="AX685" s="3"/>
      <c r="AY685" s="3"/>
      <c r="AZ685" s="3"/>
      <c r="BA685" s="3"/>
      <c r="BB685" s="3"/>
      <c r="BC685" s="3"/>
      <c r="BD685" s="3"/>
      <c r="BE685" s="3"/>
      <c r="BF685" s="3"/>
      <c r="BG685" s="3"/>
    </row>
    <row r="686" spans="1:59" ht="21.75" customHeight="1" x14ac:dyDescent="0.2">
      <c r="A686" s="3"/>
      <c r="B686" s="3"/>
      <c r="C686" s="3"/>
      <c r="D686" s="3"/>
      <c r="E686" s="3"/>
      <c r="F686" s="3"/>
      <c r="G686" s="3"/>
      <c r="H686" s="3"/>
      <c r="I686" s="3"/>
      <c r="J686" s="3"/>
      <c r="M686" s="5"/>
      <c r="N686" s="3"/>
      <c r="O686" s="3"/>
      <c r="P686" s="3"/>
      <c r="Q686" s="3"/>
      <c r="R686" s="3"/>
      <c r="S686" s="3"/>
      <c r="T686" s="3"/>
      <c r="U686" s="3"/>
      <c r="V686" s="3"/>
      <c r="W686" s="3"/>
      <c r="X686" s="3"/>
      <c r="Y686" s="3"/>
      <c r="Z686" s="3"/>
      <c r="AA686" s="3"/>
      <c r="AB686" s="3"/>
      <c r="AC686" s="3"/>
      <c r="AD686" s="3"/>
      <c r="AE686" s="3"/>
      <c r="AF686" s="3"/>
      <c r="AG686" s="3"/>
      <c r="AH686" s="3"/>
      <c r="AI686" s="3"/>
      <c r="AJ686" s="3"/>
      <c r="AK686" s="3"/>
      <c r="AL686" s="3"/>
      <c r="AM686" s="3"/>
      <c r="AN686" s="3"/>
      <c r="AO686" s="3"/>
      <c r="AP686" s="3"/>
      <c r="AQ686" s="3"/>
      <c r="AR686" s="3"/>
      <c r="AS686" s="3"/>
      <c r="AT686" s="3"/>
      <c r="AU686" s="3"/>
      <c r="AV686" s="3"/>
      <c r="AW686" s="3"/>
      <c r="AX686" s="3"/>
      <c r="AY686" s="3"/>
      <c r="AZ686" s="3"/>
      <c r="BA686" s="3"/>
      <c r="BB686" s="3"/>
      <c r="BC686" s="3"/>
      <c r="BD686" s="3"/>
      <c r="BE686" s="3"/>
      <c r="BF686" s="3"/>
      <c r="BG686" s="3"/>
    </row>
    <row r="687" spans="1:59" ht="21.75" customHeight="1" x14ac:dyDescent="0.2">
      <c r="A687" s="3"/>
      <c r="B687" s="3"/>
      <c r="C687" s="3"/>
      <c r="D687" s="3"/>
      <c r="E687" s="3"/>
      <c r="F687" s="3"/>
      <c r="G687" s="3"/>
      <c r="H687" s="3"/>
      <c r="I687" s="3"/>
      <c r="J687" s="3"/>
      <c r="M687" s="5"/>
      <c r="N687" s="3"/>
      <c r="O687" s="3"/>
      <c r="P687" s="3"/>
      <c r="Q687" s="3"/>
      <c r="R687" s="3"/>
      <c r="S687" s="3"/>
      <c r="T687" s="3"/>
      <c r="U687" s="3"/>
      <c r="V687" s="3"/>
      <c r="W687" s="3"/>
      <c r="X687" s="3"/>
      <c r="Y687" s="3"/>
      <c r="Z687" s="3"/>
      <c r="AA687" s="3"/>
      <c r="AB687" s="3"/>
      <c r="AC687" s="3"/>
      <c r="AD687" s="3"/>
      <c r="AE687" s="3"/>
      <c r="AF687" s="3"/>
      <c r="AG687" s="3"/>
      <c r="AH687" s="3"/>
      <c r="AI687" s="3"/>
      <c r="AJ687" s="3"/>
      <c r="AK687" s="3"/>
      <c r="AL687" s="3"/>
      <c r="AM687" s="3"/>
      <c r="AN687" s="3"/>
      <c r="AO687" s="3"/>
      <c r="AP687" s="3"/>
      <c r="AQ687" s="3"/>
      <c r="AR687" s="3"/>
      <c r="AS687" s="3"/>
      <c r="AT687" s="3"/>
      <c r="AU687" s="3"/>
      <c r="AV687" s="3"/>
      <c r="AW687" s="3"/>
      <c r="AX687" s="3"/>
      <c r="AY687" s="3"/>
      <c r="AZ687" s="3"/>
      <c r="BA687" s="3"/>
      <c r="BB687" s="3"/>
      <c r="BC687" s="3"/>
      <c r="BD687" s="3"/>
      <c r="BE687" s="3"/>
      <c r="BF687" s="3"/>
      <c r="BG687" s="3"/>
    </row>
    <row r="688" spans="1:59" ht="21.75" customHeight="1" x14ac:dyDescent="0.2">
      <c r="A688" s="3"/>
      <c r="B688" s="3"/>
      <c r="C688" s="3"/>
      <c r="D688" s="3"/>
      <c r="E688" s="3"/>
      <c r="F688" s="3"/>
      <c r="G688" s="3"/>
      <c r="H688" s="3"/>
      <c r="I688" s="3"/>
      <c r="J688" s="3"/>
      <c r="M688" s="5"/>
      <c r="N688" s="3"/>
      <c r="O688" s="3"/>
      <c r="P688" s="3"/>
      <c r="Q688" s="3"/>
      <c r="R688" s="3"/>
      <c r="S688" s="3"/>
      <c r="T688" s="3"/>
      <c r="U688" s="3"/>
      <c r="V688" s="3"/>
      <c r="W688" s="3"/>
      <c r="X688" s="3"/>
      <c r="Y688" s="3"/>
      <c r="Z688" s="3"/>
      <c r="AA688" s="3"/>
      <c r="AB688" s="3"/>
      <c r="AC688" s="3"/>
      <c r="AD688" s="3"/>
      <c r="AE688" s="3"/>
      <c r="AF688" s="3"/>
      <c r="AG688" s="3"/>
      <c r="AH688" s="3"/>
      <c r="AI688" s="3"/>
      <c r="AJ688" s="3"/>
      <c r="AK688" s="3"/>
      <c r="AL688" s="3"/>
      <c r="AM688" s="3"/>
      <c r="AN688" s="3"/>
      <c r="AO688" s="3"/>
      <c r="AP688" s="3"/>
      <c r="AQ688" s="3"/>
      <c r="AR688" s="3"/>
      <c r="AS688" s="3"/>
      <c r="AT688" s="3"/>
      <c r="AU688" s="3"/>
      <c r="AV688" s="3"/>
      <c r="AW688" s="3"/>
      <c r="AX688" s="3"/>
      <c r="AY688" s="3"/>
      <c r="AZ688" s="3"/>
      <c r="BA688" s="3"/>
      <c r="BB688" s="3"/>
      <c r="BC688" s="3"/>
      <c r="BD688" s="3"/>
      <c r="BE688" s="3"/>
      <c r="BF688" s="3"/>
      <c r="BG688" s="3"/>
    </row>
    <row r="689" spans="1:59" ht="21.75" customHeight="1" x14ac:dyDescent="0.2">
      <c r="A689" s="3"/>
      <c r="B689" s="3"/>
      <c r="C689" s="3"/>
      <c r="D689" s="3"/>
      <c r="E689" s="3"/>
      <c r="F689" s="3"/>
      <c r="G689" s="3"/>
      <c r="H689" s="3"/>
      <c r="I689" s="3"/>
      <c r="J689" s="3"/>
      <c r="M689" s="5"/>
      <c r="N689" s="3"/>
      <c r="O689" s="3"/>
      <c r="P689" s="3"/>
      <c r="Q689" s="3"/>
      <c r="R689" s="3"/>
      <c r="S689" s="3"/>
      <c r="T689" s="3"/>
      <c r="U689" s="3"/>
      <c r="V689" s="3"/>
      <c r="W689" s="3"/>
      <c r="X689" s="3"/>
      <c r="Y689" s="3"/>
      <c r="Z689" s="3"/>
      <c r="AA689" s="3"/>
      <c r="AB689" s="3"/>
      <c r="AC689" s="3"/>
      <c r="AD689" s="3"/>
      <c r="AE689" s="3"/>
      <c r="AF689" s="3"/>
      <c r="AG689" s="3"/>
      <c r="AH689" s="3"/>
      <c r="AI689" s="3"/>
      <c r="AJ689" s="3"/>
      <c r="AK689" s="3"/>
      <c r="AL689" s="3"/>
      <c r="AM689" s="3"/>
      <c r="AN689" s="3"/>
      <c r="AO689" s="3"/>
      <c r="AP689" s="3"/>
      <c r="AQ689" s="3"/>
      <c r="AR689" s="3"/>
      <c r="AS689" s="3"/>
      <c r="AT689" s="3"/>
      <c r="AU689" s="3"/>
      <c r="AV689" s="3"/>
      <c r="AW689" s="3"/>
      <c r="AX689" s="3"/>
      <c r="AY689" s="3"/>
      <c r="AZ689" s="3"/>
      <c r="BA689" s="3"/>
      <c r="BB689" s="3"/>
      <c r="BC689" s="3"/>
      <c r="BD689" s="3"/>
      <c r="BE689" s="3"/>
      <c r="BF689" s="3"/>
      <c r="BG689" s="3"/>
    </row>
    <row r="690" spans="1:59" ht="21.75" customHeight="1" x14ac:dyDescent="0.2">
      <c r="A690" s="3"/>
      <c r="B690" s="3"/>
      <c r="C690" s="3"/>
      <c r="D690" s="3"/>
      <c r="E690" s="3"/>
      <c r="F690" s="3"/>
      <c r="G690" s="3"/>
      <c r="H690" s="3"/>
      <c r="I690" s="3"/>
      <c r="J690" s="3"/>
      <c r="M690" s="5"/>
      <c r="N690" s="3"/>
      <c r="O690" s="3"/>
      <c r="P690" s="3"/>
      <c r="Q690" s="3"/>
      <c r="R690" s="3"/>
      <c r="S690" s="3"/>
      <c r="T690" s="3"/>
      <c r="U690" s="3"/>
      <c r="V690" s="3"/>
      <c r="W690" s="3"/>
      <c r="X690" s="3"/>
      <c r="Y690" s="3"/>
      <c r="Z690" s="3"/>
      <c r="AA690" s="3"/>
      <c r="AB690" s="3"/>
      <c r="AC690" s="3"/>
      <c r="AD690" s="3"/>
      <c r="AE690" s="3"/>
      <c r="AF690" s="3"/>
      <c r="AG690" s="3"/>
      <c r="AH690" s="3"/>
      <c r="AI690" s="3"/>
      <c r="AJ690" s="3"/>
      <c r="AK690" s="3"/>
      <c r="AL690" s="3"/>
      <c r="AM690" s="3"/>
      <c r="AN690" s="3"/>
      <c r="AO690" s="3"/>
      <c r="AP690" s="3"/>
      <c r="AQ690" s="3"/>
      <c r="AR690" s="3"/>
      <c r="AS690" s="3"/>
      <c r="AT690" s="3"/>
      <c r="AU690" s="3"/>
      <c r="AV690" s="3"/>
      <c r="AW690" s="3"/>
      <c r="AX690" s="3"/>
      <c r="AY690" s="3"/>
      <c r="AZ690" s="3"/>
      <c r="BA690" s="3"/>
      <c r="BB690" s="3"/>
      <c r="BC690" s="3"/>
      <c r="BD690" s="3"/>
      <c r="BE690" s="3"/>
      <c r="BF690" s="3"/>
      <c r="BG690" s="3"/>
    </row>
    <row r="691" spans="1:59" ht="21.75" customHeight="1" x14ac:dyDescent="0.2">
      <c r="A691" s="3"/>
      <c r="B691" s="3"/>
      <c r="C691" s="3"/>
      <c r="D691" s="3"/>
      <c r="E691" s="3"/>
      <c r="F691" s="3"/>
      <c r="G691" s="3"/>
      <c r="H691" s="3"/>
      <c r="I691" s="3"/>
      <c r="J691" s="3"/>
      <c r="M691" s="5"/>
      <c r="N691" s="3"/>
      <c r="O691" s="3"/>
      <c r="P691" s="3"/>
      <c r="Q691" s="3"/>
      <c r="R691" s="3"/>
      <c r="S691" s="3"/>
      <c r="T691" s="3"/>
      <c r="U691" s="3"/>
      <c r="V691" s="3"/>
      <c r="W691" s="3"/>
      <c r="X691" s="3"/>
      <c r="Y691" s="3"/>
      <c r="Z691" s="3"/>
      <c r="AA691" s="3"/>
      <c r="AB691" s="3"/>
      <c r="AC691" s="3"/>
      <c r="AD691" s="3"/>
      <c r="AE691" s="3"/>
      <c r="AF691" s="3"/>
      <c r="AG691" s="3"/>
      <c r="AH691" s="3"/>
      <c r="AI691" s="3"/>
      <c r="AJ691" s="3"/>
      <c r="AK691" s="3"/>
      <c r="AL691" s="3"/>
      <c r="AM691" s="3"/>
      <c r="AN691" s="3"/>
      <c r="AO691" s="3"/>
      <c r="AP691" s="3"/>
      <c r="AQ691" s="3"/>
      <c r="AR691" s="3"/>
      <c r="AS691" s="3"/>
      <c r="AT691" s="3"/>
      <c r="AU691" s="3"/>
      <c r="AV691" s="3"/>
      <c r="AW691" s="3"/>
      <c r="AX691" s="3"/>
      <c r="AY691" s="3"/>
      <c r="AZ691" s="3"/>
      <c r="BA691" s="3"/>
      <c r="BB691" s="3"/>
      <c r="BC691" s="3"/>
      <c r="BD691" s="3"/>
      <c r="BE691" s="3"/>
      <c r="BF691" s="3"/>
      <c r="BG691" s="3"/>
    </row>
    <row r="692" spans="1:59" ht="21.75" customHeight="1" x14ac:dyDescent="0.2">
      <c r="A692" s="3"/>
      <c r="B692" s="3"/>
      <c r="C692" s="3"/>
      <c r="D692" s="3"/>
      <c r="E692" s="3"/>
      <c r="F692" s="3"/>
      <c r="G692" s="3"/>
      <c r="H692" s="3"/>
      <c r="I692" s="3"/>
      <c r="J692" s="3"/>
      <c r="M692" s="5"/>
      <c r="N692" s="3"/>
      <c r="O692" s="3"/>
      <c r="P692" s="3"/>
      <c r="Q692" s="3"/>
      <c r="R692" s="3"/>
      <c r="S692" s="3"/>
      <c r="T692" s="3"/>
      <c r="U692" s="3"/>
      <c r="V692" s="3"/>
      <c r="W692" s="3"/>
      <c r="X692" s="3"/>
      <c r="Y692" s="3"/>
      <c r="Z692" s="3"/>
      <c r="AA692" s="3"/>
      <c r="AB692" s="3"/>
      <c r="AC692" s="3"/>
      <c r="AD692" s="3"/>
      <c r="AE692" s="3"/>
      <c r="AF692" s="3"/>
      <c r="AG692" s="3"/>
      <c r="AH692" s="3"/>
      <c r="AI692" s="3"/>
      <c r="AJ692" s="3"/>
      <c r="AK692" s="3"/>
      <c r="AL692" s="3"/>
      <c r="AM692" s="3"/>
      <c r="AN692" s="3"/>
      <c r="AO692" s="3"/>
      <c r="AP692" s="3"/>
      <c r="AQ692" s="3"/>
      <c r="AR692" s="3"/>
      <c r="AS692" s="3"/>
      <c r="AT692" s="3"/>
      <c r="AU692" s="3"/>
      <c r="AV692" s="3"/>
      <c r="AW692" s="3"/>
      <c r="AX692" s="3"/>
      <c r="AY692" s="3"/>
      <c r="AZ692" s="3"/>
      <c r="BA692" s="3"/>
      <c r="BB692" s="3"/>
      <c r="BC692" s="3"/>
      <c r="BD692" s="3"/>
      <c r="BE692" s="3"/>
      <c r="BF692" s="3"/>
      <c r="BG692" s="3"/>
    </row>
    <row r="693" spans="1:59" ht="21.75" customHeight="1" x14ac:dyDescent="0.2">
      <c r="A693" s="3"/>
      <c r="B693" s="3"/>
      <c r="C693" s="3"/>
      <c r="D693" s="3"/>
      <c r="E693" s="3"/>
      <c r="F693" s="3"/>
      <c r="G693" s="3"/>
      <c r="H693" s="3"/>
      <c r="I693" s="3"/>
      <c r="J693" s="3"/>
      <c r="M693" s="5"/>
      <c r="N693" s="3"/>
      <c r="O693" s="3"/>
      <c r="P693" s="3"/>
      <c r="Q693" s="3"/>
      <c r="R693" s="3"/>
      <c r="S693" s="3"/>
      <c r="T693" s="3"/>
      <c r="U693" s="3"/>
      <c r="V693" s="3"/>
      <c r="W693" s="3"/>
      <c r="X693" s="3"/>
      <c r="Y693" s="3"/>
      <c r="Z693" s="3"/>
      <c r="AA693" s="3"/>
      <c r="AB693" s="3"/>
      <c r="AC693" s="3"/>
      <c r="AD693" s="3"/>
      <c r="AE693" s="3"/>
      <c r="AF693" s="3"/>
      <c r="AG693" s="3"/>
      <c r="AH693" s="3"/>
      <c r="AI693" s="3"/>
      <c r="AJ693" s="3"/>
      <c r="AK693" s="3"/>
      <c r="AL693" s="3"/>
      <c r="AM693" s="3"/>
      <c r="AN693" s="3"/>
      <c r="AO693" s="3"/>
      <c r="AP693" s="3"/>
      <c r="AQ693" s="3"/>
      <c r="AR693" s="3"/>
      <c r="AS693" s="3"/>
      <c r="AT693" s="3"/>
      <c r="AU693" s="3"/>
      <c r="AV693" s="3"/>
      <c r="AW693" s="3"/>
      <c r="AX693" s="3"/>
      <c r="AY693" s="3"/>
      <c r="AZ693" s="3"/>
      <c r="BA693" s="3"/>
      <c r="BB693" s="3"/>
      <c r="BC693" s="3"/>
      <c r="BD693" s="3"/>
      <c r="BE693" s="3"/>
      <c r="BF693" s="3"/>
      <c r="BG693" s="3"/>
    </row>
    <row r="694" spans="1:59" ht="21.75" customHeight="1" x14ac:dyDescent="0.2">
      <c r="A694" s="3"/>
      <c r="B694" s="3"/>
      <c r="C694" s="3"/>
      <c r="D694" s="3"/>
      <c r="E694" s="3"/>
      <c r="F694" s="3"/>
      <c r="G694" s="3"/>
      <c r="H694" s="3"/>
      <c r="I694" s="3"/>
      <c r="J694" s="3"/>
      <c r="M694" s="5"/>
      <c r="N694" s="3"/>
      <c r="O694" s="3"/>
      <c r="P694" s="3"/>
      <c r="Q694" s="3"/>
      <c r="R694" s="3"/>
      <c r="S694" s="3"/>
      <c r="T694" s="3"/>
      <c r="U694" s="3"/>
      <c r="V694" s="3"/>
      <c r="W694" s="3"/>
      <c r="X694" s="3"/>
      <c r="Y694" s="3"/>
      <c r="Z694" s="3"/>
      <c r="AA694" s="3"/>
      <c r="AB694" s="3"/>
      <c r="AC694" s="3"/>
      <c r="AD694" s="3"/>
      <c r="AE694" s="3"/>
      <c r="AF694" s="3"/>
      <c r="AG694" s="3"/>
      <c r="AH694" s="3"/>
      <c r="AI694" s="3"/>
      <c r="AJ694" s="3"/>
      <c r="AK694" s="3"/>
      <c r="AL694" s="3"/>
      <c r="AM694" s="3"/>
      <c r="AN694" s="3"/>
      <c r="AO694" s="3"/>
      <c r="AP694" s="3"/>
      <c r="AQ694" s="3"/>
      <c r="AR694" s="3"/>
      <c r="AS694" s="3"/>
      <c r="AT694" s="3"/>
      <c r="AU694" s="3"/>
      <c r="AV694" s="3"/>
      <c r="AW694" s="3"/>
      <c r="AX694" s="3"/>
      <c r="AY694" s="3"/>
      <c r="AZ694" s="3"/>
      <c r="BA694" s="3"/>
      <c r="BB694" s="3"/>
      <c r="BC694" s="3"/>
      <c r="BD694" s="3"/>
      <c r="BE694" s="3"/>
      <c r="BF694" s="3"/>
      <c r="BG694" s="3"/>
    </row>
    <row r="695" spans="1:59" ht="21.75" customHeight="1" x14ac:dyDescent="0.2">
      <c r="A695" s="3"/>
      <c r="B695" s="3"/>
      <c r="C695" s="3"/>
      <c r="D695" s="3"/>
      <c r="E695" s="3"/>
      <c r="F695" s="3"/>
      <c r="G695" s="3"/>
      <c r="H695" s="3"/>
      <c r="I695" s="3"/>
      <c r="J695" s="3"/>
      <c r="M695" s="5"/>
      <c r="N695" s="3"/>
      <c r="O695" s="3"/>
      <c r="P695" s="3"/>
      <c r="Q695" s="3"/>
      <c r="R695" s="3"/>
      <c r="S695" s="3"/>
      <c r="T695" s="3"/>
      <c r="U695" s="3"/>
      <c r="V695" s="3"/>
      <c r="W695" s="3"/>
      <c r="X695" s="3"/>
      <c r="Y695" s="3"/>
      <c r="Z695" s="3"/>
      <c r="AA695" s="3"/>
      <c r="AB695" s="3"/>
      <c r="AC695" s="3"/>
      <c r="AD695" s="3"/>
      <c r="AE695" s="3"/>
      <c r="AF695" s="3"/>
      <c r="AG695" s="3"/>
      <c r="AH695" s="3"/>
      <c r="AI695" s="3"/>
      <c r="AJ695" s="3"/>
      <c r="AK695" s="3"/>
      <c r="AL695" s="3"/>
      <c r="AM695" s="3"/>
      <c r="AN695" s="3"/>
      <c r="AO695" s="3"/>
      <c r="AP695" s="3"/>
      <c r="AQ695" s="3"/>
      <c r="AR695" s="3"/>
      <c r="AS695" s="3"/>
      <c r="AT695" s="3"/>
      <c r="AU695" s="3"/>
      <c r="AV695" s="3"/>
      <c r="AW695" s="3"/>
      <c r="AX695" s="3"/>
      <c r="AY695" s="3"/>
      <c r="AZ695" s="3"/>
      <c r="BA695" s="3"/>
      <c r="BB695" s="3"/>
      <c r="BC695" s="3"/>
      <c r="BD695" s="3"/>
      <c r="BE695" s="3"/>
      <c r="BF695" s="3"/>
      <c r="BG695" s="3"/>
    </row>
    <row r="696" spans="1:59" ht="21.75" customHeight="1" x14ac:dyDescent="0.2">
      <c r="A696" s="3"/>
      <c r="B696" s="3"/>
      <c r="C696" s="3"/>
      <c r="D696" s="3"/>
      <c r="E696" s="3"/>
      <c r="F696" s="3"/>
      <c r="G696" s="3"/>
      <c r="H696" s="3"/>
      <c r="I696" s="3"/>
      <c r="J696" s="3"/>
      <c r="M696" s="5"/>
      <c r="N696" s="3"/>
      <c r="O696" s="3"/>
      <c r="P696" s="3"/>
      <c r="Q696" s="3"/>
      <c r="R696" s="3"/>
      <c r="S696" s="3"/>
      <c r="T696" s="3"/>
      <c r="U696" s="3"/>
      <c r="V696" s="3"/>
      <c r="W696" s="3"/>
      <c r="X696" s="3"/>
      <c r="Y696" s="3"/>
      <c r="Z696" s="3"/>
      <c r="AA696" s="3"/>
      <c r="AB696" s="3"/>
      <c r="AC696" s="3"/>
      <c r="AD696" s="3"/>
      <c r="AE696" s="3"/>
      <c r="AF696" s="3"/>
      <c r="AG696" s="3"/>
      <c r="AH696" s="3"/>
      <c r="AI696" s="3"/>
      <c r="AJ696" s="3"/>
      <c r="AK696" s="3"/>
      <c r="AL696" s="3"/>
      <c r="AM696" s="3"/>
      <c r="AN696" s="3"/>
      <c r="AO696" s="3"/>
      <c r="AP696" s="3"/>
      <c r="AQ696" s="3"/>
      <c r="AR696" s="3"/>
      <c r="AS696" s="3"/>
      <c r="AT696" s="3"/>
      <c r="AU696" s="3"/>
      <c r="AV696" s="3"/>
      <c r="AW696" s="3"/>
      <c r="AX696" s="3"/>
      <c r="AY696" s="3"/>
      <c r="AZ696" s="3"/>
      <c r="BA696" s="3"/>
      <c r="BB696" s="3"/>
      <c r="BC696" s="3"/>
      <c r="BD696" s="3"/>
      <c r="BE696" s="3"/>
      <c r="BF696" s="3"/>
      <c r="BG696" s="3"/>
    </row>
    <row r="697" spans="1:59" ht="21.75" customHeight="1" x14ac:dyDescent="0.2">
      <c r="A697" s="3"/>
      <c r="B697" s="3"/>
      <c r="C697" s="3"/>
      <c r="D697" s="3"/>
      <c r="E697" s="3"/>
      <c r="F697" s="3"/>
      <c r="G697" s="3"/>
      <c r="H697" s="3"/>
      <c r="I697" s="3"/>
      <c r="J697" s="3"/>
      <c r="M697" s="5"/>
      <c r="N697" s="3"/>
      <c r="O697" s="3"/>
      <c r="P697" s="3"/>
      <c r="Q697" s="3"/>
      <c r="R697" s="3"/>
      <c r="S697" s="3"/>
      <c r="T697" s="3"/>
      <c r="U697" s="3"/>
      <c r="V697" s="3"/>
      <c r="W697" s="3"/>
      <c r="X697" s="3"/>
      <c r="Y697" s="3"/>
      <c r="Z697" s="3"/>
      <c r="AA697" s="3"/>
      <c r="AB697" s="3"/>
      <c r="AC697" s="3"/>
      <c r="AD697" s="3"/>
      <c r="AE697" s="3"/>
      <c r="AF697" s="3"/>
      <c r="AG697" s="3"/>
      <c r="AH697" s="3"/>
      <c r="AI697" s="3"/>
      <c r="AJ697" s="3"/>
      <c r="AK697" s="3"/>
      <c r="AL697" s="3"/>
      <c r="AM697" s="3"/>
      <c r="AN697" s="3"/>
      <c r="AO697" s="3"/>
      <c r="AP697" s="3"/>
      <c r="AQ697" s="3"/>
      <c r="AR697" s="3"/>
      <c r="AS697" s="3"/>
      <c r="AT697" s="3"/>
      <c r="AU697" s="3"/>
      <c r="AV697" s="3"/>
      <c r="AW697" s="3"/>
      <c r="AX697" s="3"/>
      <c r="AY697" s="3"/>
      <c r="AZ697" s="3"/>
      <c r="BA697" s="3"/>
      <c r="BB697" s="3"/>
      <c r="BC697" s="3"/>
      <c r="BD697" s="3"/>
      <c r="BE697" s="3"/>
      <c r="BF697" s="3"/>
      <c r="BG697" s="3"/>
    </row>
    <row r="698" spans="1:59" ht="21.75" customHeight="1" x14ac:dyDescent="0.2">
      <c r="A698" s="3"/>
      <c r="B698" s="3"/>
      <c r="C698" s="3"/>
      <c r="D698" s="3"/>
      <c r="E698" s="3"/>
      <c r="F698" s="3"/>
      <c r="G698" s="3"/>
      <c r="H698" s="3"/>
      <c r="I698" s="3"/>
      <c r="J698" s="3"/>
      <c r="M698" s="5"/>
      <c r="N698" s="3"/>
      <c r="O698" s="3"/>
      <c r="P698" s="3"/>
      <c r="Q698" s="3"/>
      <c r="R698" s="3"/>
      <c r="S698" s="3"/>
      <c r="T698" s="3"/>
      <c r="U698" s="3"/>
      <c r="V698" s="3"/>
      <c r="W698" s="3"/>
      <c r="X698" s="3"/>
      <c r="Y698" s="3"/>
      <c r="Z698" s="3"/>
      <c r="AA698" s="3"/>
      <c r="AB698" s="3"/>
      <c r="AC698" s="3"/>
      <c r="AD698" s="3"/>
      <c r="AE698" s="3"/>
      <c r="AF698" s="3"/>
      <c r="AG698" s="3"/>
      <c r="AH698" s="3"/>
      <c r="AI698" s="3"/>
      <c r="AJ698" s="3"/>
      <c r="AK698" s="3"/>
      <c r="AL698" s="3"/>
      <c r="AM698" s="3"/>
      <c r="AN698" s="3"/>
      <c r="AO698" s="3"/>
      <c r="AP698" s="3"/>
      <c r="AQ698" s="3"/>
      <c r="AR698" s="3"/>
      <c r="AS698" s="3"/>
      <c r="AT698" s="3"/>
      <c r="AU698" s="3"/>
      <c r="AV698" s="3"/>
      <c r="AW698" s="3"/>
      <c r="AX698" s="3"/>
      <c r="AY698" s="3"/>
      <c r="AZ698" s="3"/>
      <c r="BA698" s="3"/>
      <c r="BB698" s="3"/>
      <c r="BC698" s="3"/>
      <c r="BD698" s="3"/>
      <c r="BE698" s="3"/>
      <c r="BF698" s="3"/>
      <c r="BG698" s="3"/>
    </row>
    <row r="699" spans="1:59" ht="21.75" customHeight="1" x14ac:dyDescent="0.2">
      <c r="A699" s="3"/>
      <c r="B699" s="3"/>
      <c r="C699" s="3"/>
      <c r="D699" s="3"/>
      <c r="E699" s="3"/>
      <c r="F699" s="3"/>
      <c r="G699" s="3"/>
      <c r="H699" s="3"/>
      <c r="I699" s="3"/>
      <c r="J699" s="3"/>
      <c r="M699" s="5"/>
      <c r="N699" s="3"/>
      <c r="O699" s="3"/>
      <c r="P699" s="3"/>
      <c r="Q699" s="3"/>
      <c r="R699" s="3"/>
      <c r="S699" s="3"/>
      <c r="T699" s="3"/>
      <c r="U699" s="3"/>
      <c r="V699" s="3"/>
      <c r="W699" s="3"/>
      <c r="X699" s="3"/>
      <c r="Y699" s="3"/>
      <c r="Z699" s="3"/>
      <c r="AA699" s="3"/>
      <c r="AB699" s="3"/>
      <c r="AC699" s="3"/>
      <c r="AD699" s="3"/>
      <c r="AE699" s="3"/>
      <c r="AF699" s="3"/>
      <c r="AG699" s="3"/>
      <c r="AH699" s="3"/>
      <c r="AI699" s="3"/>
      <c r="AJ699" s="3"/>
      <c r="AK699" s="3"/>
      <c r="AL699" s="3"/>
      <c r="AM699" s="3"/>
      <c r="AN699" s="3"/>
      <c r="AO699" s="3"/>
      <c r="AP699" s="3"/>
      <c r="AQ699" s="3"/>
      <c r="AR699" s="3"/>
      <c r="AS699" s="3"/>
      <c r="AT699" s="3"/>
      <c r="AU699" s="3"/>
      <c r="AV699" s="3"/>
      <c r="AW699" s="3"/>
      <c r="AX699" s="3"/>
      <c r="AY699" s="3"/>
      <c r="AZ699" s="3"/>
      <c r="BA699" s="3"/>
      <c r="BB699" s="3"/>
      <c r="BC699" s="3"/>
      <c r="BD699" s="3"/>
      <c r="BE699" s="3"/>
      <c r="BF699" s="3"/>
      <c r="BG699" s="3"/>
    </row>
    <row r="700" spans="1:59" ht="21.75" customHeight="1" x14ac:dyDescent="0.2">
      <c r="A700" s="3"/>
      <c r="B700" s="3"/>
      <c r="C700" s="3"/>
      <c r="D700" s="3"/>
      <c r="E700" s="3"/>
      <c r="F700" s="3"/>
      <c r="G700" s="3"/>
      <c r="H700" s="3"/>
      <c r="I700" s="3"/>
      <c r="J700" s="3"/>
      <c r="M700" s="5"/>
      <c r="N700" s="3"/>
      <c r="O700" s="3"/>
      <c r="P700" s="3"/>
      <c r="Q700" s="3"/>
      <c r="R700" s="3"/>
      <c r="S700" s="3"/>
      <c r="T700" s="3"/>
      <c r="U700" s="3"/>
      <c r="V700" s="3"/>
      <c r="W700" s="3"/>
      <c r="X700" s="3"/>
      <c r="Y700" s="3"/>
      <c r="Z700" s="3"/>
      <c r="AA700" s="3"/>
      <c r="AB700" s="3"/>
      <c r="AC700" s="3"/>
      <c r="AD700" s="3"/>
      <c r="AE700" s="3"/>
      <c r="AF700" s="3"/>
      <c r="AG700" s="3"/>
      <c r="AH700" s="3"/>
      <c r="AI700" s="3"/>
      <c r="AJ700" s="3"/>
      <c r="AK700" s="3"/>
      <c r="AL700" s="3"/>
      <c r="AM700" s="3"/>
      <c r="AN700" s="3"/>
      <c r="AO700" s="3"/>
      <c r="AP700" s="3"/>
      <c r="AQ700" s="3"/>
      <c r="AR700" s="3"/>
      <c r="AS700" s="3"/>
      <c r="AT700" s="3"/>
      <c r="AU700" s="3"/>
      <c r="AV700" s="3"/>
      <c r="AW700" s="3"/>
      <c r="AX700" s="3"/>
      <c r="AY700" s="3"/>
      <c r="AZ700" s="3"/>
      <c r="BA700" s="3"/>
      <c r="BB700" s="3"/>
      <c r="BC700" s="3"/>
      <c r="BD700" s="3"/>
      <c r="BE700" s="3"/>
      <c r="BF700" s="3"/>
      <c r="BG700" s="3"/>
    </row>
    <row r="701" spans="1:59" ht="21.75" customHeight="1" x14ac:dyDescent="0.2">
      <c r="A701" s="3"/>
      <c r="B701" s="3"/>
      <c r="C701" s="3"/>
      <c r="D701" s="3"/>
      <c r="E701" s="3"/>
      <c r="F701" s="3"/>
      <c r="G701" s="3"/>
      <c r="H701" s="3"/>
      <c r="I701" s="3"/>
      <c r="J701" s="3"/>
      <c r="M701" s="5"/>
      <c r="N701" s="3"/>
      <c r="O701" s="3"/>
      <c r="P701" s="3"/>
      <c r="Q701" s="3"/>
      <c r="R701" s="3"/>
      <c r="S701" s="3"/>
      <c r="T701" s="3"/>
      <c r="U701" s="3"/>
      <c r="V701" s="3"/>
      <c r="W701" s="3"/>
      <c r="X701" s="3"/>
      <c r="Y701" s="3"/>
      <c r="Z701" s="3"/>
      <c r="AA701" s="3"/>
      <c r="AB701" s="3"/>
      <c r="AC701" s="3"/>
      <c r="AD701" s="3"/>
      <c r="AE701" s="3"/>
      <c r="AF701" s="3"/>
      <c r="AG701" s="3"/>
      <c r="AH701" s="3"/>
      <c r="AI701" s="3"/>
      <c r="AJ701" s="3"/>
      <c r="AK701" s="3"/>
      <c r="AL701" s="3"/>
      <c r="AM701" s="3"/>
      <c r="AN701" s="3"/>
      <c r="AO701" s="3"/>
      <c r="AP701" s="3"/>
      <c r="AQ701" s="3"/>
      <c r="AR701" s="3"/>
      <c r="AS701" s="3"/>
      <c r="AT701" s="3"/>
      <c r="AU701" s="3"/>
      <c r="AV701" s="3"/>
      <c r="AW701" s="3"/>
      <c r="AX701" s="3"/>
      <c r="AY701" s="3"/>
      <c r="AZ701" s="3"/>
      <c r="BA701" s="3"/>
      <c r="BB701" s="3"/>
      <c r="BC701" s="3"/>
      <c r="BD701" s="3"/>
      <c r="BE701" s="3"/>
      <c r="BF701" s="3"/>
      <c r="BG701" s="3"/>
    </row>
    <row r="702" spans="1:59" ht="21.75" customHeight="1" x14ac:dyDescent="0.2">
      <c r="A702" s="3"/>
      <c r="B702" s="3"/>
      <c r="C702" s="3"/>
      <c r="D702" s="3"/>
      <c r="E702" s="3"/>
      <c r="F702" s="3"/>
      <c r="G702" s="3"/>
      <c r="H702" s="3"/>
      <c r="I702" s="3"/>
      <c r="J702" s="3"/>
      <c r="M702" s="5"/>
      <c r="N702" s="3"/>
      <c r="O702" s="3"/>
      <c r="P702" s="3"/>
      <c r="Q702" s="3"/>
      <c r="R702" s="3"/>
      <c r="S702" s="3"/>
      <c r="T702" s="3"/>
      <c r="U702" s="3"/>
      <c r="V702" s="3"/>
      <c r="W702" s="3"/>
      <c r="X702" s="3"/>
      <c r="Y702" s="3"/>
      <c r="Z702" s="3"/>
      <c r="AA702" s="3"/>
      <c r="AB702" s="3"/>
      <c r="AC702" s="3"/>
      <c r="AD702" s="3"/>
      <c r="AE702" s="3"/>
      <c r="AF702" s="3"/>
      <c r="AG702" s="3"/>
      <c r="AH702" s="3"/>
      <c r="AI702" s="3"/>
      <c r="AJ702" s="3"/>
      <c r="AK702" s="3"/>
      <c r="AL702" s="3"/>
      <c r="AM702" s="3"/>
      <c r="AN702" s="3"/>
      <c r="AO702" s="3"/>
      <c r="AP702" s="3"/>
      <c r="AQ702" s="3"/>
      <c r="AR702" s="3"/>
      <c r="AS702" s="3"/>
      <c r="AT702" s="3"/>
      <c r="AU702" s="3"/>
      <c r="AV702" s="3"/>
      <c r="AW702" s="3"/>
      <c r="AX702" s="3"/>
      <c r="AY702" s="3"/>
      <c r="AZ702" s="3"/>
      <c r="BA702" s="3"/>
      <c r="BB702" s="3"/>
      <c r="BC702" s="3"/>
      <c r="BD702" s="3"/>
      <c r="BE702" s="3"/>
      <c r="BF702" s="3"/>
      <c r="BG702" s="3"/>
    </row>
    <row r="703" spans="1:59" ht="21.75" customHeight="1" x14ac:dyDescent="0.2">
      <c r="A703" s="3"/>
      <c r="B703" s="3"/>
      <c r="C703" s="3"/>
      <c r="D703" s="3"/>
      <c r="E703" s="3"/>
      <c r="F703" s="3"/>
      <c r="G703" s="3"/>
      <c r="H703" s="3"/>
      <c r="I703" s="3"/>
      <c r="J703" s="3"/>
      <c r="M703" s="5"/>
      <c r="N703" s="3"/>
      <c r="O703" s="3"/>
      <c r="P703" s="3"/>
      <c r="Q703" s="3"/>
      <c r="R703" s="3"/>
      <c r="S703" s="3"/>
      <c r="T703" s="3"/>
      <c r="U703" s="3"/>
      <c r="V703" s="3"/>
      <c r="W703" s="3"/>
      <c r="X703" s="3"/>
      <c r="Y703" s="3"/>
      <c r="Z703" s="3"/>
      <c r="AA703" s="3"/>
      <c r="AB703" s="3"/>
      <c r="AC703" s="3"/>
      <c r="AD703" s="3"/>
      <c r="AE703" s="3"/>
      <c r="AF703" s="3"/>
      <c r="AG703" s="3"/>
      <c r="AH703" s="3"/>
      <c r="AI703" s="3"/>
      <c r="AJ703" s="3"/>
      <c r="AK703" s="3"/>
      <c r="AL703" s="3"/>
      <c r="AM703" s="3"/>
      <c r="AN703" s="3"/>
      <c r="AO703" s="3"/>
      <c r="AP703" s="3"/>
      <c r="AQ703" s="3"/>
      <c r="AR703" s="3"/>
      <c r="AS703" s="3"/>
      <c r="AT703" s="3"/>
      <c r="AU703" s="3"/>
      <c r="AV703" s="3"/>
      <c r="AW703" s="3"/>
      <c r="AX703" s="3"/>
      <c r="AY703" s="3"/>
      <c r="AZ703" s="3"/>
      <c r="BA703" s="3"/>
      <c r="BB703" s="3"/>
      <c r="BC703" s="3"/>
      <c r="BD703" s="3"/>
      <c r="BE703" s="3"/>
      <c r="BF703" s="3"/>
      <c r="BG703" s="3"/>
    </row>
    <row r="704" spans="1:59" ht="21.75" customHeight="1" x14ac:dyDescent="0.2">
      <c r="A704" s="3"/>
      <c r="B704" s="3"/>
      <c r="C704" s="3"/>
      <c r="D704" s="3"/>
      <c r="E704" s="3"/>
      <c r="F704" s="3"/>
      <c r="G704" s="3"/>
      <c r="H704" s="3"/>
      <c r="I704" s="3"/>
      <c r="J704" s="3"/>
      <c r="M704" s="5"/>
      <c r="N704" s="3"/>
      <c r="O704" s="3"/>
      <c r="P704" s="3"/>
      <c r="Q704" s="3"/>
      <c r="R704" s="3"/>
      <c r="S704" s="3"/>
      <c r="T704" s="3"/>
      <c r="U704" s="3"/>
      <c r="V704" s="3"/>
      <c r="W704" s="3"/>
      <c r="X704" s="3"/>
      <c r="Y704" s="3"/>
      <c r="Z704" s="3"/>
      <c r="AA704" s="3"/>
      <c r="AB704" s="3"/>
      <c r="AC704" s="3"/>
      <c r="AD704" s="3"/>
      <c r="AE704" s="3"/>
      <c r="AF704" s="3"/>
      <c r="AG704" s="3"/>
      <c r="AH704" s="3"/>
      <c r="AI704" s="3"/>
      <c r="AJ704" s="3"/>
      <c r="AK704" s="3"/>
      <c r="AL704" s="3"/>
      <c r="AM704" s="3"/>
      <c r="AN704" s="3"/>
      <c r="AO704" s="3"/>
      <c r="AP704" s="3"/>
      <c r="AQ704" s="3"/>
      <c r="AR704" s="3"/>
      <c r="AS704" s="3"/>
      <c r="AT704" s="3"/>
      <c r="AU704" s="3"/>
      <c r="AV704" s="3"/>
      <c r="AW704" s="3"/>
      <c r="AX704" s="3"/>
      <c r="AY704" s="3"/>
      <c r="AZ704" s="3"/>
      <c r="BA704" s="3"/>
      <c r="BB704" s="3"/>
      <c r="BC704" s="3"/>
      <c r="BD704" s="3"/>
      <c r="BE704" s="3"/>
      <c r="BF704" s="3"/>
      <c r="BG704" s="3"/>
    </row>
    <row r="705" spans="1:59" ht="21.75" customHeight="1" x14ac:dyDescent="0.2">
      <c r="A705" s="3"/>
      <c r="B705" s="3"/>
      <c r="C705" s="3"/>
      <c r="D705" s="3"/>
      <c r="E705" s="3"/>
      <c r="F705" s="3"/>
      <c r="G705" s="3"/>
      <c r="H705" s="3"/>
      <c r="I705" s="3"/>
      <c r="J705" s="3"/>
      <c r="M705" s="5"/>
      <c r="N705" s="3"/>
      <c r="O705" s="3"/>
      <c r="P705" s="3"/>
      <c r="Q705" s="3"/>
      <c r="R705" s="3"/>
      <c r="S705" s="3"/>
      <c r="T705" s="3"/>
      <c r="U705" s="3"/>
      <c r="V705" s="3"/>
      <c r="W705" s="3"/>
      <c r="X705" s="3"/>
      <c r="Y705" s="3"/>
      <c r="Z705" s="3"/>
      <c r="AA705" s="3"/>
      <c r="AB705" s="3"/>
      <c r="AC705" s="3"/>
      <c r="AD705" s="3"/>
      <c r="AE705" s="3"/>
      <c r="AF705" s="3"/>
      <c r="AG705" s="3"/>
      <c r="AH705" s="3"/>
      <c r="AI705" s="3"/>
      <c r="AJ705" s="3"/>
      <c r="AK705" s="3"/>
      <c r="AL705" s="3"/>
      <c r="AM705" s="3"/>
      <c r="AN705" s="3"/>
      <c r="AO705" s="3"/>
      <c r="AP705" s="3"/>
      <c r="AQ705" s="3"/>
      <c r="AR705" s="3"/>
      <c r="AS705" s="3"/>
      <c r="AT705" s="3"/>
      <c r="AU705" s="3"/>
      <c r="AV705" s="3"/>
      <c r="AW705" s="3"/>
      <c r="AX705" s="3"/>
      <c r="AY705" s="3"/>
      <c r="AZ705" s="3"/>
      <c r="BA705" s="3"/>
      <c r="BB705" s="3"/>
      <c r="BC705" s="3"/>
      <c r="BD705" s="3"/>
      <c r="BE705" s="3"/>
      <c r="BF705" s="3"/>
      <c r="BG705" s="3"/>
    </row>
    <row r="706" spans="1:59" ht="21.75" customHeight="1" x14ac:dyDescent="0.2">
      <c r="A706" s="3"/>
      <c r="B706" s="3"/>
      <c r="C706" s="3"/>
      <c r="D706" s="3"/>
      <c r="E706" s="3"/>
      <c r="F706" s="3"/>
      <c r="G706" s="3"/>
      <c r="H706" s="3"/>
      <c r="I706" s="3"/>
      <c r="J706" s="3"/>
      <c r="M706" s="5"/>
      <c r="N706" s="3"/>
      <c r="O706" s="3"/>
      <c r="P706" s="3"/>
      <c r="Q706" s="3"/>
      <c r="R706" s="3"/>
      <c r="S706" s="3"/>
      <c r="T706" s="3"/>
      <c r="U706" s="3"/>
      <c r="V706" s="3"/>
      <c r="W706" s="3"/>
      <c r="X706" s="3"/>
      <c r="Y706" s="3"/>
      <c r="Z706" s="3"/>
      <c r="AA706" s="3"/>
      <c r="AB706" s="3"/>
      <c r="AC706" s="3"/>
      <c r="AD706" s="3"/>
      <c r="AE706" s="3"/>
      <c r="AF706" s="3"/>
      <c r="AG706" s="3"/>
      <c r="AH706" s="3"/>
      <c r="AI706" s="3"/>
      <c r="AJ706" s="3"/>
      <c r="AK706" s="3"/>
      <c r="AL706" s="3"/>
      <c r="AM706" s="3"/>
      <c r="AN706" s="3"/>
      <c r="AO706" s="3"/>
      <c r="AP706" s="3"/>
      <c r="AQ706" s="3"/>
      <c r="AR706" s="3"/>
      <c r="AS706" s="3"/>
      <c r="AT706" s="3"/>
      <c r="AU706" s="3"/>
      <c r="AV706" s="3"/>
      <c r="AW706" s="3"/>
      <c r="AX706" s="3"/>
      <c r="AY706" s="3"/>
      <c r="AZ706" s="3"/>
      <c r="BA706" s="3"/>
      <c r="BB706" s="3"/>
      <c r="BC706" s="3"/>
      <c r="BD706" s="3"/>
      <c r="BE706" s="3"/>
      <c r="BF706" s="3"/>
      <c r="BG706" s="3"/>
    </row>
    <row r="707" spans="1:59" ht="21.75" customHeight="1" x14ac:dyDescent="0.2">
      <c r="A707" s="3"/>
      <c r="B707" s="3"/>
      <c r="C707" s="3"/>
      <c r="D707" s="3"/>
      <c r="E707" s="3"/>
      <c r="F707" s="3"/>
      <c r="G707" s="3"/>
      <c r="H707" s="3"/>
      <c r="I707" s="3"/>
      <c r="J707" s="3"/>
      <c r="M707" s="5"/>
      <c r="N707" s="3"/>
      <c r="O707" s="3"/>
      <c r="P707" s="3"/>
      <c r="Q707" s="3"/>
      <c r="R707" s="3"/>
      <c r="S707" s="3"/>
      <c r="T707" s="3"/>
      <c r="U707" s="3"/>
      <c r="V707" s="3"/>
      <c r="W707" s="3"/>
      <c r="X707" s="3"/>
      <c r="Y707" s="3"/>
      <c r="Z707" s="3"/>
      <c r="AA707" s="3"/>
      <c r="AB707" s="3"/>
      <c r="AC707" s="3"/>
      <c r="AD707" s="3"/>
      <c r="AE707" s="3"/>
      <c r="AF707" s="3"/>
      <c r="AG707" s="3"/>
      <c r="AH707" s="3"/>
      <c r="AI707" s="3"/>
      <c r="AJ707" s="3"/>
      <c r="AK707" s="3"/>
      <c r="AL707" s="3"/>
      <c r="AM707" s="3"/>
      <c r="AN707" s="3"/>
      <c r="AO707" s="3"/>
      <c r="AP707" s="3"/>
      <c r="AQ707" s="3"/>
      <c r="AR707" s="3"/>
      <c r="AS707" s="3"/>
      <c r="AT707" s="3"/>
      <c r="AU707" s="3"/>
      <c r="AV707" s="3"/>
      <c r="AW707" s="3"/>
      <c r="AX707" s="3"/>
      <c r="AY707" s="3"/>
      <c r="AZ707" s="3"/>
      <c r="BA707" s="3"/>
      <c r="BB707" s="3"/>
      <c r="BC707" s="3"/>
      <c r="BD707" s="3"/>
      <c r="BE707" s="3"/>
      <c r="BF707" s="3"/>
      <c r="BG707" s="3"/>
    </row>
    <row r="708" spans="1:59" ht="21.75" customHeight="1" x14ac:dyDescent="0.2">
      <c r="A708" s="3"/>
      <c r="B708" s="3"/>
      <c r="C708" s="3"/>
      <c r="D708" s="3"/>
      <c r="E708" s="3"/>
      <c r="F708" s="3"/>
      <c r="G708" s="3"/>
      <c r="H708" s="3"/>
      <c r="I708" s="3"/>
      <c r="J708" s="3"/>
      <c r="M708" s="5"/>
      <c r="N708" s="3"/>
      <c r="O708" s="3"/>
      <c r="P708" s="3"/>
      <c r="Q708" s="3"/>
      <c r="R708" s="3"/>
      <c r="S708" s="3"/>
      <c r="T708" s="3"/>
      <c r="U708" s="3"/>
      <c r="V708" s="3"/>
      <c r="W708" s="3"/>
      <c r="X708" s="3"/>
      <c r="Y708" s="3"/>
      <c r="Z708" s="3"/>
      <c r="AA708" s="3"/>
      <c r="AB708" s="3"/>
      <c r="AC708" s="3"/>
      <c r="AD708" s="3"/>
      <c r="AE708" s="3"/>
      <c r="AF708" s="3"/>
      <c r="AG708" s="3"/>
      <c r="AH708" s="3"/>
      <c r="AI708" s="3"/>
      <c r="AJ708" s="3"/>
      <c r="AK708" s="3"/>
      <c r="AL708" s="3"/>
      <c r="AM708" s="3"/>
      <c r="AN708" s="3"/>
      <c r="AO708" s="3"/>
      <c r="AP708" s="3"/>
      <c r="AQ708" s="3"/>
      <c r="AR708" s="3"/>
      <c r="AS708" s="3"/>
      <c r="AT708" s="3"/>
      <c r="AU708" s="3"/>
      <c r="AV708" s="3"/>
      <c r="AW708" s="3"/>
      <c r="AX708" s="3"/>
      <c r="AY708" s="3"/>
      <c r="AZ708" s="3"/>
      <c r="BA708" s="3"/>
      <c r="BB708" s="3"/>
      <c r="BC708" s="3"/>
      <c r="BD708" s="3"/>
      <c r="BE708" s="3"/>
      <c r="BF708" s="3"/>
      <c r="BG708" s="3"/>
    </row>
    <row r="709" spans="1:59" ht="21.75" customHeight="1" x14ac:dyDescent="0.2">
      <c r="A709" s="3"/>
      <c r="B709" s="3"/>
      <c r="C709" s="3"/>
      <c r="D709" s="3"/>
      <c r="E709" s="3"/>
      <c r="F709" s="3"/>
      <c r="G709" s="3"/>
      <c r="H709" s="3"/>
      <c r="I709" s="3"/>
      <c r="J709" s="3"/>
      <c r="M709" s="5"/>
      <c r="N709" s="3"/>
      <c r="O709" s="3"/>
      <c r="P709" s="3"/>
      <c r="Q709" s="3"/>
      <c r="R709" s="3"/>
      <c r="S709" s="3"/>
      <c r="T709" s="3"/>
      <c r="U709" s="3"/>
      <c r="V709" s="3"/>
      <c r="W709" s="3"/>
      <c r="X709" s="3"/>
      <c r="Y709" s="3"/>
      <c r="Z709" s="3"/>
      <c r="AA709" s="3"/>
      <c r="AB709" s="3"/>
      <c r="AC709" s="3"/>
      <c r="AD709" s="3"/>
      <c r="AE709" s="3"/>
      <c r="AF709" s="3"/>
      <c r="AG709" s="3"/>
      <c r="AH709" s="3"/>
      <c r="AI709" s="3"/>
      <c r="AJ709" s="3"/>
      <c r="AK709" s="3"/>
      <c r="AL709" s="3"/>
      <c r="AM709" s="3"/>
      <c r="AN709" s="3"/>
      <c r="AO709" s="3"/>
      <c r="AP709" s="3"/>
      <c r="AQ709" s="3"/>
      <c r="AR709" s="3"/>
      <c r="AS709" s="3"/>
      <c r="AT709" s="3"/>
      <c r="AU709" s="3"/>
      <c r="AV709" s="3"/>
      <c r="AW709" s="3"/>
      <c r="AX709" s="3"/>
      <c r="AY709" s="3"/>
      <c r="AZ709" s="3"/>
      <c r="BA709" s="3"/>
      <c r="BB709" s="3"/>
      <c r="BC709" s="3"/>
      <c r="BD709" s="3"/>
      <c r="BE709" s="3"/>
      <c r="BF709" s="3"/>
      <c r="BG709" s="3"/>
    </row>
    <row r="710" spans="1:59" ht="21.75" customHeight="1" x14ac:dyDescent="0.2">
      <c r="A710" s="3"/>
      <c r="B710" s="3"/>
      <c r="C710" s="3"/>
      <c r="D710" s="3"/>
      <c r="E710" s="3"/>
      <c r="F710" s="3"/>
      <c r="G710" s="3"/>
      <c r="H710" s="3"/>
      <c r="I710" s="3"/>
      <c r="J710" s="3"/>
      <c r="M710" s="5"/>
      <c r="N710" s="3"/>
      <c r="O710" s="3"/>
      <c r="P710" s="3"/>
      <c r="Q710" s="3"/>
      <c r="R710" s="3"/>
      <c r="S710" s="3"/>
      <c r="T710" s="3"/>
      <c r="U710" s="3"/>
      <c r="V710" s="3"/>
      <c r="W710" s="3"/>
      <c r="X710" s="3"/>
      <c r="Y710" s="3"/>
      <c r="Z710" s="3"/>
      <c r="AA710" s="3"/>
      <c r="AB710" s="3"/>
      <c r="AC710" s="3"/>
      <c r="AD710" s="3"/>
      <c r="AE710" s="3"/>
      <c r="AF710" s="3"/>
      <c r="AG710" s="3"/>
      <c r="AH710" s="3"/>
      <c r="AI710" s="3"/>
      <c r="AJ710" s="3"/>
      <c r="AK710" s="3"/>
      <c r="AL710" s="3"/>
      <c r="AM710" s="3"/>
      <c r="AN710" s="3"/>
      <c r="AO710" s="3"/>
      <c r="AP710" s="3"/>
      <c r="AQ710" s="3"/>
      <c r="AR710" s="3"/>
      <c r="AS710" s="3"/>
      <c r="AT710" s="3"/>
      <c r="AU710" s="3"/>
      <c r="AV710" s="3"/>
      <c r="AW710" s="3"/>
      <c r="AX710" s="3"/>
      <c r="AY710" s="3"/>
      <c r="AZ710" s="3"/>
      <c r="BA710" s="3"/>
      <c r="BB710" s="3"/>
      <c r="BC710" s="3"/>
      <c r="BD710" s="3"/>
      <c r="BE710" s="3"/>
      <c r="BF710" s="3"/>
      <c r="BG710" s="3"/>
    </row>
    <row r="711" spans="1:59" ht="21.75" customHeight="1" x14ac:dyDescent="0.2">
      <c r="A711" s="3"/>
      <c r="B711" s="3"/>
      <c r="C711" s="3"/>
      <c r="D711" s="3"/>
      <c r="E711" s="3"/>
      <c r="F711" s="3"/>
      <c r="G711" s="3"/>
      <c r="H711" s="3"/>
      <c r="I711" s="3"/>
      <c r="J711" s="3"/>
      <c r="M711" s="5"/>
      <c r="N711" s="3"/>
      <c r="O711" s="3"/>
      <c r="P711" s="3"/>
      <c r="Q711" s="3"/>
      <c r="R711" s="3"/>
      <c r="S711" s="3"/>
      <c r="T711" s="3"/>
      <c r="U711" s="3"/>
      <c r="V711" s="3"/>
      <c r="W711" s="3"/>
      <c r="X711" s="3"/>
      <c r="Y711" s="3"/>
      <c r="Z711" s="3"/>
      <c r="AA711" s="3"/>
      <c r="AB711" s="3"/>
      <c r="AC711" s="3"/>
      <c r="AD711" s="3"/>
      <c r="AE711" s="3"/>
      <c r="AF711" s="3"/>
      <c r="AG711" s="3"/>
      <c r="AH711" s="3"/>
      <c r="AI711" s="3"/>
      <c r="AJ711" s="3"/>
      <c r="AK711" s="3"/>
      <c r="AL711" s="3"/>
      <c r="AM711" s="3"/>
      <c r="AN711" s="3"/>
      <c r="AO711" s="3"/>
      <c r="AP711" s="3"/>
      <c r="AQ711" s="3"/>
      <c r="AR711" s="3"/>
      <c r="AS711" s="3"/>
      <c r="AT711" s="3"/>
      <c r="AU711" s="3"/>
      <c r="AV711" s="3"/>
      <c r="AW711" s="3"/>
      <c r="AX711" s="3"/>
      <c r="AY711" s="3"/>
      <c r="AZ711" s="3"/>
      <c r="BA711" s="3"/>
      <c r="BB711" s="3"/>
      <c r="BC711" s="3"/>
      <c r="BD711" s="3"/>
      <c r="BE711" s="3"/>
      <c r="BF711" s="3"/>
      <c r="BG711" s="3"/>
    </row>
    <row r="712" spans="1:59" ht="21.75" customHeight="1" x14ac:dyDescent="0.2">
      <c r="A712" s="3"/>
      <c r="B712" s="3"/>
      <c r="C712" s="3"/>
      <c r="D712" s="3"/>
      <c r="E712" s="3"/>
      <c r="F712" s="3"/>
      <c r="G712" s="3"/>
      <c r="H712" s="3"/>
      <c r="I712" s="3"/>
      <c r="J712" s="3"/>
      <c r="M712" s="5"/>
      <c r="N712" s="3"/>
      <c r="O712" s="3"/>
      <c r="P712" s="3"/>
      <c r="Q712" s="3"/>
      <c r="R712" s="3"/>
      <c r="S712" s="3"/>
      <c r="T712" s="3"/>
      <c r="U712" s="3"/>
      <c r="V712" s="3"/>
      <c r="W712" s="3"/>
      <c r="X712" s="3"/>
      <c r="Y712" s="3"/>
      <c r="Z712" s="3"/>
      <c r="AA712" s="3"/>
      <c r="AB712" s="3"/>
      <c r="AC712" s="3"/>
      <c r="AD712" s="3"/>
      <c r="AE712" s="3"/>
      <c r="AF712" s="3"/>
      <c r="AG712" s="3"/>
      <c r="AH712" s="3"/>
      <c r="AI712" s="3"/>
      <c r="AJ712" s="3"/>
      <c r="AK712" s="3"/>
      <c r="AL712" s="3"/>
      <c r="AM712" s="3"/>
      <c r="AN712" s="3"/>
      <c r="AO712" s="3"/>
      <c r="AP712" s="3"/>
      <c r="AQ712" s="3"/>
      <c r="AR712" s="3"/>
      <c r="AS712" s="3"/>
      <c r="AT712" s="3"/>
      <c r="AU712" s="3"/>
      <c r="AV712" s="3"/>
      <c r="AW712" s="3"/>
      <c r="AX712" s="3"/>
      <c r="AY712" s="3"/>
      <c r="AZ712" s="3"/>
      <c r="BA712" s="3"/>
      <c r="BB712" s="3"/>
      <c r="BC712" s="3"/>
      <c r="BD712" s="3"/>
      <c r="BE712" s="3"/>
      <c r="BF712" s="3"/>
      <c r="BG712" s="3"/>
    </row>
    <row r="713" spans="1:59" ht="21.75" customHeight="1" x14ac:dyDescent="0.2">
      <c r="A713" s="3"/>
      <c r="B713" s="3"/>
      <c r="C713" s="3"/>
      <c r="D713" s="3"/>
      <c r="E713" s="3"/>
      <c r="F713" s="3"/>
      <c r="G713" s="3"/>
      <c r="H713" s="3"/>
      <c r="I713" s="3"/>
      <c r="J713" s="3"/>
      <c r="M713" s="5"/>
      <c r="N713" s="3"/>
      <c r="O713" s="3"/>
      <c r="P713" s="3"/>
      <c r="Q713" s="3"/>
      <c r="R713" s="3"/>
      <c r="S713" s="3"/>
      <c r="T713" s="3"/>
      <c r="U713" s="3"/>
      <c r="V713" s="3"/>
      <c r="W713" s="3"/>
      <c r="X713" s="3"/>
      <c r="Y713" s="3"/>
      <c r="Z713" s="3"/>
      <c r="AA713" s="3"/>
      <c r="AB713" s="3"/>
      <c r="AC713" s="3"/>
      <c r="AD713" s="3"/>
      <c r="AE713" s="3"/>
      <c r="AF713" s="3"/>
      <c r="AG713" s="3"/>
      <c r="AH713" s="3"/>
      <c r="AI713" s="3"/>
      <c r="AJ713" s="3"/>
      <c r="AK713" s="3"/>
      <c r="AL713" s="3"/>
      <c r="AM713" s="3"/>
      <c r="AN713" s="3"/>
      <c r="AO713" s="3"/>
      <c r="AP713" s="3"/>
      <c r="AQ713" s="3"/>
      <c r="AR713" s="3"/>
      <c r="AS713" s="3"/>
      <c r="AT713" s="3"/>
      <c r="AU713" s="3"/>
      <c r="AV713" s="3"/>
      <c r="AW713" s="3"/>
      <c r="AX713" s="3"/>
      <c r="AY713" s="3"/>
      <c r="AZ713" s="3"/>
      <c r="BA713" s="3"/>
      <c r="BB713" s="3"/>
      <c r="BC713" s="3"/>
      <c r="BD713" s="3"/>
      <c r="BE713" s="3"/>
      <c r="BF713" s="3"/>
      <c r="BG713" s="3"/>
    </row>
    <row r="714" spans="1:59" ht="21.75" customHeight="1" x14ac:dyDescent="0.2">
      <c r="A714" s="3"/>
      <c r="B714" s="3"/>
      <c r="C714" s="3"/>
      <c r="D714" s="3"/>
      <c r="E714" s="3"/>
      <c r="F714" s="3"/>
      <c r="G714" s="3"/>
      <c r="H714" s="3"/>
      <c r="I714" s="3"/>
      <c r="J714" s="3"/>
      <c r="M714" s="5"/>
      <c r="N714" s="3"/>
      <c r="O714" s="3"/>
      <c r="P714" s="3"/>
      <c r="Q714" s="3"/>
      <c r="R714" s="3"/>
      <c r="S714" s="3"/>
      <c r="T714" s="3"/>
      <c r="U714" s="3"/>
      <c r="V714" s="3"/>
      <c r="W714" s="3"/>
      <c r="X714" s="3"/>
      <c r="Y714" s="3"/>
      <c r="Z714" s="3"/>
      <c r="AA714" s="3"/>
      <c r="AB714" s="3"/>
      <c r="AC714" s="3"/>
      <c r="AD714" s="3"/>
      <c r="AE714" s="3"/>
      <c r="AF714" s="3"/>
      <c r="AG714" s="3"/>
      <c r="AH714" s="3"/>
      <c r="AI714" s="3"/>
      <c r="AJ714" s="3"/>
      <c r="AK714" s="3"/>
      <c r="AL714" s="3"/>
      <c r="AM714" s="3"/>
      <c r="AN714" s="3"/>
      <c r="AO714" s="3"/>
      <c r="AP714" s="3"/>
      <c r="AQ714" s="3"/>
      <c r="AR714" s="3"/>
      <c r="AS714" s="3"/>
      <c r="AT714" s="3"/>
      <c r="AU714" s="3"/>
      <c r="AV714" s="3"/>
      <c r="AW714" s="3"/>
      <c r="AX714" s="3"/>
      <c r="AY714" s="3"/>
      <c r="AZ714" s="3"/>
      <c r="BA714" s="3"/>
      <c r="BB714" s="3"/>
      <c r="BC714" s="3"/>
      <c r="BD714" s="3"/>
      <c r="BE714" s="3"/>
      <c r="BF714" s="3"/>
      <c r="BG714" s="3"/>
    </row>
    <row r="715" spans="1:59" ht="21.75" customHeight="1" x14ac:dyDescent="0.2">
      <c r="A715" s="3"/>
      <c r="B715" s="3"/>
      <c r="C715" s="3"/>
      <c r="D715" s="3"/>
      <c r="E715" s="3"/>
      <c r="F715" s="3"/>
      <c r="G715" s="3"/>
      <c r="H715" s="3"/>
      <c r="I715" s="3"/>
      <c r="J715" s="3"/>
      <c r="M715" s="5"/>
      <c r="N715" s="3"/>
      <c r="O715" s="3"/>
      <c r="P715" s="3"/>
      <c r="Q715" s="3"/>
      <c r="R715" s="3"/>
      <c r="S715" s="3"/>
      <c r="T715" s="3"/>
      <c r="U715" s="3"/>
      <c r="V715" s="3"/>
      <c r="W715" s="3"/>
      <c r="X715" s="3"/>
      <c r="Y715" s="3"/>
      <c r="Z715" s="3"/>
      <c r="AA715" s="3"/>
      <c r="AB715" s="3"/>
      <c r="AC715" s="3"/>
      <c r="AD715" s="3"/>
      <c r="AE715" s="3"/>
      <c r="AF715" s="3"/>
      <c r="AG715" s="3"/>
      <c r="AH715" s="3"/>
      <c r="AI715" s="3"/>
      <c r="AJ715" s="3"/>
      <c r="AK715" s="3"/>
      <c r="AL715" s="3"/>
      <c r="AM715" s="3"/>
      <c r="AN715" s="3"/>
      <c r="AO715" s="3"/>
      <c r="AP715" s="3"/>
      <c r="AQ715" s="3"/>
      <c r="AR715" s="3"/>
      <c r="AS715" s="3"/>
      <c r="AT715" s="3"/>
      <c r="AU715" s="3"/>
      <c r="AV715" s="3"/>
      <c r="AW715" s="3"/>
      <c r="AX715" s="3"/>
      <c r="AY715" s="3"/>
      <c r="AZ715" s="3"/>
      <c r="BA715" s="3"/>
      <c r="BB715" s="3"/>
      <c r="BC715" s="3"/>
      <c r="BD715" s="3"/>
      <c r="BE715" s="3"/>
      <c r="BF715" s="3"/>
      <c r="BG715" s="3"/>
    </row>
    <row r="716" spans="1:59" ht="21.75" customHeight="1" x14ac:dyDescent="0.2">
      <c r="A716" s="3"/>
      <c r="B716" s="3"/>
      <c r="C716" s="3"/>
      <c r="D716" s="3"/>
      <c r="E716" s="3"/>
      <c r="F716" s="3"/>
      <c r="G716" s="3"/>
      <c r="H716" s="3"/>
      <c r="I716" s="3"/>
      <c r="J716" s="3"/>
      <c r="M716" s="5"/>
      <c r="N716" s="3"/>
      <c r="O716" s="3"/>
      <c r="P716" s="3"/>
      <c r="Q716" s="3"/>
      <c r="R716" s="3"/>
      <c r="S716" s="3"/>
      <c r="T716" s="3"/>
      <c r="U716" s="3"/>
      <c r="V716" s="3"/>
      <c r="W716" s="3"/>
      <c r="X716" s="3"/>
      <c r="Y716" s="3"/>
      <c r="Z716" s="3"/>
      <c r="AA716" s="3"/>
      <c r="AB716" s="3"/>
      <c r="AC716" s="3"/>
      <c r="AD716" s="3"/>
      <c r="AE716" s="3"/>
      <c r="AF716" s="3"/>
      <c r="AG716" s="3"/>
      <c r="AH716" s="3"/>
      <c r="AI716" s="3"/>
      <c r="AJ716" s="3"/>
      <c r="AK716" s="3"/>
      <c r="AL716" s="3"/>
      <c r="AM716" s="3"/>
      <c r="AN716" s="3"/>
      <c r="AO716" s="3"/>
      <c r="AP716" s="3"/>
      <c r="AQ716" s="3"/>
      <c r="AR716" s="3"/>
      <c r="AS716" s="3"/>
      <c r="AT716" s="3"/>
      <c r="AU716" s="3"/>
      <c r="AV716" s="3"/>
      <c r="AW716" s="3"/>
      <c r="AX716" s="3"/>
      <c r="AY716" s="3"/>
      <c r="AZ716" s="3"/>
      <c r="BA716" s="3"/>
      <c r="BB716" s="3"/>
      <c r="BC716" s="3"/>
      <c r="BD716" s="3"/>
      <c r="BE716" s="3"/>
      <c r="BF716" s="3"/>
      <c r="BG716" s="3"/>
    </row>
    <row r="717" spans="1:59" ht="21.75" customHeight="1" x14ac:dyDescent="0.2">
      <c r="A717" s="3"/>
      <c r="B717" s="3"/>
      <c r="C717" s="3"/>
      <c r="D717" s="3"/>
      <c r="E717" s="3"/>
      <c r="F717" s="3"/>
      <c r="G717" s="3"/>
      <c r="H717" s="3"/>
      <c r="I717" s="3"/>
      <c r="J717" s="3"/>
      <c r="M717" s="5"/>
      <c r="N717" s="3"/>
      <c r="O717" s="3"/>
      <c r="P717" s="3"/>
      <c r="Q717" s="3"/>
      <c r="R717" s="3"/>
      <c r="S717" s="3"/>
      <c r="T717" s="3"/>
      <c r="U717" s="3"/>
      <c r="V717" s="3"/>
      <c r="W717" s="3"/>
      <c r="X717" s="3"/>
      <c r="Y717" s="3"/>
      <c r="Z717" s="3"/>
      <c r="AA717" s="3"/>
      <c r="AB717" s="3"/>
      <c r="AC717" s="3"/>
      <c r="AD717" s="3"/>
      <c r="AE717" s="3"/>
      <c r="AF717" s="3"/>
      <c r="AG717" s="3"/>
      <c r="AH717" s="3"/>
      <c r="AI717" s="3"/>
      <c r="AJ717" s="3"/>
      <c r="AK717" s="3"/>
      <c r="AL717" s="3"/>
      <c r="AM717" s="3"/>
      <c r="AN717" s="3"/>
      <c r="AO717" s="3"/>
      <c r="AP717" s="3"/>
      <c r="AQ717" s="3"/>
      <c r="AR717" s="3"/>
      <c r="AS717" s="3"/>
      <c r="AT717" s="3"/>
      <c r="AU717" s="3"/>
      <c r="AV717" s="3"/>
      <c r="AW717" s="3"/>
      <c r="AX717" s="3"/>
      <c r="AY717" s="3"/>
      <c r="AZ717" s="3"/>
      <c r="BA717" s="3"/>
      <c r="BB717" s="3"/>
      <c r="BC717" s="3"/>
      <c r="BD717" s="3"/>
      <c r="BE717" s="3"/>
      <c r="BF717" s="3"/>
      <c r="BG717" s="3"/>
    </row>
    <row r="718" spans="1:59" ht="21.75" customHeight="1" x14ac:dyDescent="0.2">
      <c r="A718" s="3"/>
      <c r="B718" s="3"/>
      <c r="C718" s="3"/>
      <c r="D718" s="3"/>
      <c r="E718" s="3"/>
      <c r="F718" s="3"/>
      <c r="G718" s="3"/>
      <c r="H718" s="3"/>
      <c r="I718" s="3"/>
      <c r="J718" s="3"/>
      <c r="M718" s="5"/>
      <c r="N718" s="3"/>
      <c r="O718" s="3"/>
      <c r="P718" s="3"/>
      <c r="Q718" s="3"/>
      <c r="R718" s="3"/>
      <c r="S718" s="3"/>
      <c r="T718" s="3"/>
      <c r="U718" s="3"/>
      <c r="V718" s="3"/>
      <c r="W718" s="3"/>
      <c r="X718" s="3"/>
      <c r="Y718" s="3"/>
      <c r="Z718" s="3"/>
      <c r="AA718" s="3"/>
      <c r="AB718" s="3"/>
      <c r="AC718" s="3"/>
      <c r="AD718" s="3"/>
      <c r="AE718" s="3"/>
      <c r="AF718" s="3"/>
      <c r="AG718" s="3"/>
      <c r="AH718" s="3"/>
      <c r="AI718" s="3"/>
      <c r="AJ718" s="3"/>
      <c r="AK718" s="3"/>
      <c r="AL718" s="3"/>
      <c r="AM718" s="3"/>
      <c r="AN718" s="3"/>
      <c r="AO718" s="3"/>
      <c r="AP718" s="3"/>
      <c r="AQ718" s="3"/>
      <c r="AR718" s="3"/>
      <c r="AS718" s="3"/>
      <c r="AT718" s="3"/>
      <c r="AU718" s="3"/>
      <c r="AV718" s="3"/>
      <c r="AW718" s="3"/>
      <c r="AX718" s="3"/>
      <c r="AY718" s="3"/>
      <c r="AZ718" s="3"/>
      <c r="BA718" s="3"/>
      <c r="BB718" s="3"/>
      <c r="BC718" s="3"/>
      <c r="BD718" s="3"/>
      <c r="BE718" s="3"/>
      <c r="BF718" s="3"/>
      <c r="BG718" s="3"/>
    </row>
    <row r="719" spans="1:59" ht="21.75" customHeight="1" x14ac:dyDescent="0.2">
      <c r="A719" s="3"/>
      <c r="B719" s="3"/>
      <c r="C719" s="3"/>
      <c r="D719" s="3"/>
      <c r="E719" s="3"/>
      <c r="F719" s="3"/>
      <c r="G719" s="3"/>
      <c r="H719" s="3"/>
      <c r="I719" s="3"/>
      <c r="J719" s="3"/>
      <c r="M719" s="5"/>
      <c r="N719" s="3"/>
      <c r="O719" s="3"/>
      <c r="P719" s="3"/>
      <c r="Q719" s="3"/>
      <c r="R719" s="3"/>
      <c r="S719" s="3"/>
      <c r="T719" s="3"/>
      <c r="U719" s="3"/>
      <c r="V719" s="3"/>
      <c r="W719" s="3"/>
      <c r="X719" s="3"/>
      <c r="Y719" s="3"/>
      <c r="Z719" s="3"/>
      <c r="AA719" s="3"/>
      <c r="AB719" s="3"/>
      <c r="AC719" s="3"/>
      <c r="AD719" s="3"/>
      <c r="AE719" s="3"/>
      <c r="AF719" s="3"/>
      <c r="AG719" s="3"/>
      <c r="AH719" s="3"/>
      <c r="AI719" s="3"/>
      <c r="AJ719" s="3"/>
      <c r="AK719" s="3"/>
      <c r="AL719" s="3"/>
      <c r="AM719" s="3"/>
      <c r="AN719" s="3"/>
      <c r="AO719" s="3"/>
      <c r="AP719" s="3"/>
      <c r="AQ719" s="3"/>
      <c r="AR719" s="3"/>
      <c r="AS719" s="3"/>
      <c r="AT719" s="3"/>
      <c r="AU719" s="3"/>
      <c r="AV719" s="3"/>
      <c r="AW719" s="3"/>
      <c r="AX719" s="3"/>
      <c r="AY719" s="3"/>
      <c r="AZ719" s="3"/>
      <c r="BA719" s="3"/>
      <c r="BB719" s="3"/>
      <c r="BC719" s="3"/>
      <c r="BD719" s="3"/>
      <c r="BE719" s="3"/>
      <c r="BF719" s="3"/>
      <c r="BG719" s="3"/>
    </row>
    <row r="720" spans="1:59" ht="21.75" customHeight="1" x14ac:dyDescent="0.2">
      <c r="A720" s="3"/>
      <c r="B720" s="3"/>
      <c r="C720" s="3"/>
      <c r="D720" s="3"/>
      <c r="E720" s="3"/>
      <c r="F720" s="3"/>
      <c r="G720" s="3"/>
      <c r="H720" s="3"/>
      <c r="I720" s="3"/>
      <c r="J720" s="3"/>
      <c r="M720" s="5"/>
      <c r="N720" s="3"/>
      <c r="O720" s="3"/>
      <c r="P720" s="3"/>
      <c r="Q720" s="3"/>
      <c r="R720" s="3"/>
      <c r="S720" s="3"/>
      <c r="T720" s="3"/>
      <c r="U720" s="3"/>
      <c r="V720" s="3"/>
      <c r="W720" s="3"/>
      <c r="X720" s="3"/>
      <c r="Y720" s="3"/>
      <c r="Z720" s="3"/>
      <c r="AA720" s="3"/>
      <c r="AB720" s="3"/>
      <c r="AC720" s="3"/>
      <c r="AD720" s="3"/>
      <c r="AE720" s="3"/>
      <c r="AF720" s="3"/>
      <c r="AG720" s="3"/>
      <c r="AH720" s="3"/>
      <c r="AI720" s="3"/>
      <c r="AJ720" s="3"/>
      <c r="AK720" s="3"/>
      <c r="AL720" s="3"/>
      <c r="AM720" s="3"/>
      <c r="AN720" s="3"/>
      <c r="AO720" s="3"/>
      <c r="AP720" s="3"/>
      <c r="AQ720" s="3"/>
      <c r="AR720" s="3"/>
      <c r="AS720" s="3"/>
      <c r="AT720" s="3"/>
      <c r="AU720" s="3"/>
      <c r="AV720" s="3"/>
      <c r="AW720" s="3"/>
      <c r="AX720" s="3"/>
      <c r="AY720" s="3"/>
      <c r="AZ720" s="3"/>
      <c r="BA720" s="3"/>
      <c r="BB720" s="3"/>
      <c r="BC720" s="3"/>
      <c r="BD720" s="3"/>
      <c r="BE720" s="3"/>
      <c r="BF720" s="3"/>
      <c r="BG720" s="3"/>
    </row>
    <row r="721" spans="1:59" ht="21.75" customHeight="1" x14ac:dyDescent="0.2">
      <c r="A721" s="3"/>
      <c r="B721" s="3"/>
      <c r="C721" s="3"/>
      <c r="D721" s="3"/>
      <c r="E721" s="3"/>
      <c r="F721" s="3"/>
      <c r="G721" s="3"/>
      <c r="H721" s="3"/>
      <c r="I721" s="3"/>
      <c r="J721" s="3"/>
      <c r="M721" s="5"/>
      <c r="N721" s="3"/>
      <c r="O721" s="3"/>
      <c r="P721" s="3"/>
      <c r="Q721" s="3"/>
      <c r="R721" s="3"/>
      <c r="S721" s="3"/>
      <c r="T721" s="3"/>
      <c r="U721" s="3"/>
      <c r="V721" s="3"/>
      <c r="W721" s="3"/>
      <c r="X721" s="3"/>
      <c r="Y721" s="3"/>
      <c r="Z721" s="3"/>
      <c r="AA721" s="3"/>
      <c r="AB721" s="3"/>
      <c r="AC721" s="3"/>
      <c r="AD721" s="3"/>
      <c r="AE721" s="3"/>
      <c r="AF721" s="3"/>
      <c r="AG721" s="3"/>
      <c r="AH721" s="3"/>
      <c r="AI721" s="3"/>
      <c r="AJ721" s="3"/>
      <c r="AK721" s="3"/>
      <c r="AL721" s="3"/>
      <c r="AM721" s="3"/>
      <c r="AN721" s="3"/>
      <c r="AO721" s="3"/>
      <c r="AP721" s="3"/>
      <c r="AQ721" s="3"/>
      <c r="AR721" s="3"/>
      <c r="AS721" s="3"/>
      <c r="AT721" s="3"/>
      <c r="AU721" s="3"/>
      <c r="AV721" s="3"/>
      <c r="AW721" s="3"/>
      <c r="AX721" s="3"/>
      <c r="AY721" s="3"/>
      <c r="AZ721" s="3"/>
      <c r="BA721" s="3"/>
      <c r="BB721" s="3"/>
      <c r="BC721" s="3"/>
      <c r="BD721" s="3"/>
      <c r="BE721" s="3"/>
      <c r="BF721" s="3"/>
      <c r="BG721" s="3"/>
    </row>
    <row r="722" spans="1:59" ht="21.75" customHeight="1" x14ac:dyDescent="0.2">
      <c r="A722" s="3"/>
      <c r="B722" s="3"/>
      <c r="C722" s="3"/>
      <c r="D722" s="3"/>
      <c r="E722" s="3"/>
      <c r="F722" s="3"/>
      <c r="G722" s="3"/>
      <c r="H722" s="3"/>
      <c r="I722" s="3"/>
      <c r="J722" s="3"/>
      <c r="M722" s="5"/>
      <c r="N722" s="3"/>
      <c r="O722" s="3"/>
      <c r="P722" s="3"/>
      <c r="Q722" s="3"/>
      <c r="R722" s="3"/>
      <c r="S722" s="3"/>
      <c r="T722" s="3"/>
      <c r="U722" s="3"/>
      <c r="V722" s="3"/>
      <c r="W722" s="3"/>
      <c r="X722" s="3"/>
      <c r="Y722" s="3"/>
      <c r="Z722" s="3"/>
      <c r="AA722" s="3"/>
      <c r="AB722" s="3"/>
      <c r="AC722" s="3"/>
      <c r="AD722" s="3"/>
      <c r="AE722" s="3"/>
      <c r="AF722" s="3"/>
      <c r="AG722" s="3"/>
      <c r="AH722" s="3"/>
      <c r="AI722" s="3"/>
      <c r="AJ722" s="3"/>
      <c r="AK722" s="3"/>
      <c r="AL722" s="3"/>
      <c r="AM722" s="3"/>
      <c r="AN722" s="3"/>
      <c r="AO722" s="3"/>
      <c r="AP722" s="3"/>
      <c r="AQ722" s="3"/>
      <c r="AR722" s="3"/>
      <c r="AS722" s="3"/>
      <c r="AT722" s="3"/>
      <c r="AU722" s="3"/>
      <c r="AV722" s="3"/>
      <c r="AW722" s="3"/>
      <c r="AX722" s="3"/>
      <c r="AY722" s="3"/>
      <c r="AZ722" s="3"/>
      <c r="BA722" s="3"/>
      <c r="BB722" s="3"/>
      <c r="BC722" s="3"/>
      <c r="BD722" s="3"/>
      <c r="BE722" s="3"/>
      <c r="BF722" s="3"/>
      <c r="BG722" s="3"/>
    </row>
    <row r="723" spans="1:59" ht="21.75" customHeight="1" x14ac:dyDescent="0.2">
      <c r="A723" s="3"/>
      <c r="B723" s="3"/>
      <c r="C723" s="3"/>
      <c r="D723" s="3"/>
      <c r="E723" s="3"/>
      <c r="F723" s="3"/>
      <c r="G723" s="3"/>
      <c r="H723" s="3"/>
      <c r="I723" s="3"/>
      <c r="J723" s="3"/>
      <c r="M723" s="5"/>
      <c r="N723" s="3"/>
      <c r="O723" s="3"/>
      <c r="P723" s="3"/>
      <c r="Q723" s="3"/>
      <c r="R723" s="3"/>
      <c r="S723" s="3"/>
      <c r="T723" s="3"/>
      <c r="U723" s="3"/>
      <c r="V723" s="3"/>
      <c r="W723" s="3"/>
      <c r="X723" s="3"/>
      <c r="Y723" s="3"/>
      <c r="Z723" s="3"/>
      <c r="AA723" s="3"/>
      <c r="AB723" s="3"/>
      <c r="AC723" s="3"/>
      <c r="AD723" s="3"/>
      <c r="AE723" s="3"/>
      <c r="AF723" s="3"/>
      <c r="AG723" s="3"/>
      <c r="AH723" s="3"/>
      <c r="AI723" s="3"/>
      <c r="AJ723" s="3"/>
      <c r="AK723" s="3"/>
      <c r="AL723" s="3"/>
      <c r="AM723" s="3"/>
      <c r="AN723" s="3"/>
      <c r="AO723" s="3"/>
      <c r="AP723" s="3"/>
      <c r="AQ723" s="3"/>
      <c r="AR723" s="3"/>
      <c r="AS723" s="3"/>
      <c r="AT723" s="3"/>
      <c r="AU723" s="3"/>
      <c r="AV723" s="3"/>
      <c r="AW723" s="3"/>
      <c r="AX723" s="3"/>
      <c r="AY723" s="3"/>
      <c r="AZ723" s="3"/>
      <c r="BA723" s="3"/>
      <c r="BB723" s="3"/>
      <c r="BC723" s="3"/>
      <c r="BD723" s="3"/>
      <c r="BE723" s="3"/>
      <c r="BF723" s="3"/>
      <c r="BG723" s="3"/>
    </row>
    <row r="724" spans="1:59" ht="21.75" customHeight="1" x14ac:dyDescent="0.2">
      <c r="A724" s="3"/>
      <c r="B724" s="3"/>
      <c r="C724" s="3"/>
      <c r="D724" s="3"/>
      <c r="E724" s="3"/>
      <c r="F724" s="3"/>
      <c r="G724" s="3"/>
      <c r="H724" s="3"/>
      <c r="I724" s="3"/>
      <c r="J724" s="3"/>
      <c r="M724" s="5"/>
      <c r="N724" s="3"/>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c r="AN724" s="3"/>
      <c r="AO724" s="3"/>
      <c r="AP724" s="3"/>
      <c r="AQ724" s="3"/>
      <c r="AR724" s="3"/>
      <c r="AS724" s="3"/>
      <c r="AT724" s="3"/>
      <c r="AU724" s="3"/>
      <c r="AV724" s="3"/>
      <c r="AW724" s="3"/>
      <c r="AX724" s="3"/>
      <c r="AY724" s="3"/>
      <c r="AZ724" s="3"/>
      <c r="BA724" s="3"/>
      <c r="BB724" s="3"/>
      <c r="BC724" s="3"/>
      <c r="BD724" s="3"/>
      <c r="BE724" s="3"/>
      <c r="BF724" s="3"/>
      <c r="BG724" s="3"/>
    </row>
    <row r="725" spans="1:59" ht="21.75" customHeight="1" x14ac:dyDescent="0.2">
      <c r="A725" s="3"/>
      <c r="B725" s="3"/>
      <c r="C725" s="3"/>
      <c r="D725" s="3"/>
      <c r="E725" s="3"/>
      <c r="F725" s="3"/>
      <c r="G725" s="3"/>
      <c r="H725" s="3"/>
      <c r="I725" s="3"/>
      <c r="J725" s="3"/>
      <c r="M725" s="5"/>
      <c r="N725" s="3"/>
      <c r="O725" s="3"/>
      <c r="P725" s="3"/>
      <c r="Q725" s="3"/>
      <c r="R725" s="3"/>
      <c r="S725" s="3"/>
      <c r="T725" s="3"/>
      <c r="U725" s="3"/>
      <c r="V725" s="3"/>
      <c r="W725" s="3"/>
      <c r="X725" s="3"/>
      <c r="Y725" s="3"/>
      <c r="Z725" s="3"/>
      <c r="AA725" s="3"/>
      <c r="AB725" s="3"/>
      <c r="AC725" s="3"/>
      <c r="AD725" s="3"/>
      <c r="AE725" s="3"/>
      <c r="AF725" s="3"/>
      <c r="AG725" s="3"/>
      <c r="AH725" s="3"/>
      <c r="AI725" s="3"/>
      <c r="AJ725" s="3"/>
      <c r="AK725" s="3"/>
      <c r="AL725" s="3"/>
      <c r="AM725" s="3"/>
      <c r="AN725" s="3"/>
      <c r="AO725" s="3"/>
      <c r="AP725" s="3"/>
      <c r="AQ725" s="3"/>
      <c r="AR725" s="3"/>
      <c r="AS725" s="3"/>
      <c r="AT725" s="3"/>
      <c r="AU725" s="3"/>
      <c r="AV725" s="3"/>
      <c r="AW725" s="3"/>
      <c r="AX725" s="3"/>
      <c r="AY725" s="3"/>
      <c r="AZ725" s="3"/>
      <c r="BA725" s="3"/>
      <c r="BB725" s="3"/>
      <c r="BC725" s="3"/>
      <c r="BD725" s="3"/>
      <c r="BE725" s="3"/>
      <c r="BF725" s="3"/>
      <c r="BG725" s="3"/>
    </row>
    <row r="726" spans="1:59" ht="21.75" customHeight="1" x14ac:dyDescent="0.2">
      <c r="A726" s="3"/>
      <c r="B726" s="3"/>
      <c r="C726" s="3"/>
      <c r="D726" s="3"/>
      <c r="E726" s="3"/>
      <c r="F726" s="3"/>
      <c r="G726" s="3"/>
      <c r="H726" s="3"/>
      <c r="I726" s="3"/>
      <c r="J726" s="3"/>
      <c r="M726" s="5"/>
      <c r="N726" s="3"/>
      <c r="O726" s="3"/>
      <c r="P726" s="3"/>
      <c r="Q726" s="3"/>
      <c r="R726" s="3"/>
      <c r="S726" s="3"/>
      <c r="T726" s="3"/>
      <c r="U726" s="3"/>
      <c r="V726" s="3"/>
      <c r="W726" s="3"/>
      <c r="X726" s="3"/>
      <c r="Y726" s="3"/>
      <c r="Z726" s="3"/>
      <c r="AA726" s="3"/>
      <c r="AB726" s="3"/>
      <c r="AC726" s="3"/>
      <c r="AD726" s="3"/>
      <c r="AE726" s="3"/>
      <c r="AF726" s="3"/>
      <c r="AG726" s="3"/>
      <c r="AH726" s="3"/>
      <c r="AI726" s="3"/>
      <c r="AJ726" s="3"/>
      <c r="AK726" s="3"/>
      <c r="AL726" s="3"/>
      <c r="AM726" s="3"/>
      <c r="AN726" s="3"/>
      <c r="AO726" s="3"/>
      <c r="AP726" s="3"/>
      <c r="AQ726" s="3"/>
      <c r="AR726" s="3"/>
      <c r="AS726" s="3"/>
      <c r="AT726" s="3"/>
      <c r="AU726" s="3"/>
      <c r="AV726" s="3"/>
      <c r="AW726" s="3"/>
      <c r="AX726" s="3"/>
      <c r="AY726" s="3"/>
      <c r="AZ726" s="3"/>
      <c r="BA726" s="3"/>
      <c r="BB726" s="3"/>
      <c r="BC726" s="3"/>
      <c r="BD726" s="3"/>
      <c r="BE726" s="3"/>
      <c r="BF726" s="3"/>
      <c r="BG726" s="3"/>
    </row>
    <row r="727" spans="1:59" ht="21.75" customHeight="1" x14ac:dyDescent="0.2">
      <c r="A727" s="3"/>
      <c r="B727" s="3"/>
      <c r="C727" s="3"/>
      <c r="D727" s="3"/>
      <c r="E727" s="3"/>
      <c r="F727" s="3"/>
      <c r="G727" s="3"/>
      <c r="H727" s="3"/>
      <c r="I727" s="3"/>
      <c r="J727" s="3"/>
      <c r="M727" s="5"/>
      <c r="N727" s="3"/>
      <c r="O727" s="3"/>
      <c r="P727" s="3"/>
      <c r="Q727" s="3"/>
      <c r="R727" s="3"/>
      <c r="S727" s="3"/>
      <c r="T727" s="3"/>
      <c r="U727" s="3"/>
      <c r="V727" s="3"/>
      <c r="W727" s="3"/>
      <c r="X727" s="3"/>
      <c r="Y727" s="3"/>
      <c r="Z727" s="3"/>
      <c r="AA727" s="3"/>
      <c r="AB727" s="3"/>
      <c r="AC727" s="3"/>
      <c r="AD727" s="3"/>
      <c r="AE727" s="3"/>
      <c r="AF727" s="3"/>
      <c r="AG727" s="3"/>
      <c r="AH727" s="3"/>
      <c r="AI727" s="3"/>
      <c r="AJ727" s="3"/>
      <c r="AK727" s="3"/>
      <c r="AL727" s="3"/>
      <c r="AM727" s="3"/>
      <c r="AN727" s="3"/>
      <c r="AO727" s="3"/>
      <c r="AP727" s="3"/>
      <c r="AQ727" s="3"/>
      <c r="AR727" s="3"/>
      <c r="AS727" s="3"/>
      <c r="AT727" s="3"/>
      <c r="AU727" s="3"/>
      <c r="AV727" s="3"/>
      <c r="AW727" s="3"/>
      <c r="AX727" s="3"/>
      <c r="AY727" s="3"/>
      <c r="AZ727" s="3"/>
      <c r="BA727" s="3"/>
      <c r="BB727" s="3"/>
      <c r="BC727" s="3"/>
      <c r="BD727" s="3"/>
      <c r="BE727" s="3"/>
      <c r="BF727" s="3"/>
      <c r="BG727" s="3"/>
    </row>
    <row r="728" spans="1:59" ht="21.75" customHeight="1" x14ac:dyDescent="0.2">
      <c r="A728" s="3"/>
      <c r="B728" s="3"/>
      <c r="C728" s="3"/>
      <c r="D728" s="3"/>
      <c r="E728" s="3"/>
      <c r="F728" s="3"/>
      <c r="G728" s="3"/>
      <c r="H728" s="3"/>
      <c r="I728" s="3"/>
      <c r="J728" s="3"/>
      <c r="M728" s="5"/>
      <c r="N728" s="3"/>
      <c r="O728" s="3"/>
      <c r="P728" s="3"/>
      <c r="Q728" s="3"/>
      <c r="R728" s="3"/>
      <c r="S728" s="3"/>
      <c r="T728" s="3"/>
      <c r="U728" s="3"/>
      <c r="V728" s="3"/>
      <c r="W728" s="3"/>
      <c r="X728" s="3"/>
      <c r="Y728" s="3"/>
      <c r="Z728" s="3"/>
      <c r="AA728" s="3"/>
      <c r="AB728" s="3"/>
      <c r="AC728" s="3"/>
      <c r="AD728" s="3"/>
      <c r="AE728" s="3"/>
      <c r="AF728" s="3"/>
      <c r="AG728" s="3"/>
      <c r="AH728" s="3"/>
      <c r="AI728" s="3"/>
      <c r="AJ728" s="3"/>
      <c r="AK728" s="3"/>
      <c r="AL728" s="3"/>
      <c r="AM728" s="3"/>
      <c r="AN728" s="3"/>
      <c r="AO728" s="3"/>
      <c r="AP728" s="3"/>
      <c r="AQ728" s="3"/>
      <c r="AR728" s="3"/>
      <c r="AS728" s="3"/>
      <c r="AT728" s="3"/>
      <c r="AU728" s="3"/>
      <c r="AV728" s="3"/>
      <c r="AW728" s="3"/>
      <c r="AX728" s="3"/>
      <c r="AY728" s="3"/>
      <c r="AZ728" s="3"/>
      <c r="BA728" s="3"/>
      <c r="BB728" s="3"/>
      <c r="BC728" s="3"/>
      <c r="BD728" s="3"/>
      <c r="BE728" s="3"/>
      <c r="BF728" s="3"/>
      <c r="BG728" s="3"/>
    </row>
    <row r="729" spans="1:59" ht="21.75" customHeight="1" x14ac:dyDescent="0.2">
      <c r="A729" s="3"/>
      <c r="B729" s="3"/>
      <c r="C729" s="3"/>
      <c r="D729" s="3"/>
      <c r="E729" s="3"/>
      <c r="F729" s="3"/>
      <c r="G729" s="3"/>
      <c r="H729" s="3"/>
      <c r="I729" s="3"/>
      <c r="J729" s="3"/>
      <c r="M729" s="5"/>
      <c r="N729" s="3"/>
      <c r="O729" s="3"/>
      <c r="P729" s="3"/>
      <c r="Q729" s="3"/>
      <c r="R729" s="3"/>
      <c r="S729" s="3"/>
      <c r="T729" s="3"/>
      <c r="U729" s="3"/>
      <c r="V729" s="3"/>
      <c r="W729" s="3"/>
      <c r="X729" s="3"/>
      <c r="Y729" s="3"/>
      <c r="Z729" s="3"/>
      <c r="AA729" s="3"/>
      <c r="AB729" s="3"/>
      <c r="AC729" s="3"/>
      <c r="AD729" s="3"/>
      <c r="AE729" s="3"/>
      <c r="AF729" s="3"/>
      <c r="AG729" s="3"/>
      <c r="AH729" s="3"/>
      <c r="AI729" s="3"/>
      <c r="AJ729" s="3"/>
      <c r="AK729" s="3"/>
      <c r="AL729" s="3"/>
      <c r="AM729" s="3"/>
      <c r="AN729" s="3"/>
      <c r="AO729" s="3"/>
      <c r="AP729" s="3"/>
      <c r="AQ729" s="3"/>
      <c r="AR729" s="3"/>
      <c r="AS729" s="3"/>
      <c r="AT729" s="3"/>
      <c r="AU729" s="3"/>
      <c r="AV729" s="3"/>
      <c r="AW729" s="3"/>
      <c r="AX729" s="3"/>
      <c r="AY729" s="3"/>
      <c r="AZ729" s="3"/>
      <c r="BA729" s="3"/>
      <c r="BB729" s="3"/>
      <c r="BC729" s="3"/>
      <c r="BD729" s="3"/>
      <c r="BE729" s="3"/>
      <c r="BF729" s="3"/>
      <c r="BG729" s="3"/>
    </row>
    <row r="730" spans="1:59" ht="21.75" customHeight="1" x14ac:dyDescent="0.2">
      <c r="A730" s="3"/>
      <c r="B730" s="3"/>
      <c r="C730" s="3"/>
      <c r="D730" s="3"/>
      <c r="E730" s="3"/>
      <c r="F730" s="3"/>
      <c r="G730" s="3"/>
      <c r="H730" s="3"/>
      <c r="I730" s="3"/>
      <c r="J730" s="3"/>
      <c r="M730" s="5"/>
      <c r="N730" s="3"/>
      <c r="O730" s="3"/>
      <c r="P730" s="3"/>
      <c r="Q730" s="3"/>
      <c r="R730" s="3"/>
      <c r="S730" s="3"/>
      <c r="T730" s="3"/>
      <c r="U730" s="3"/>
      <c r="V730" s="3"/>
      <c r="W730" s="3"/>
      <c r="X730" s="3"/>
      <c r="Y730" s="3"/>
      <c r="Z730" s="3"/>
      <c r="AA730" s="3"/>
      <c r="AB730" s="3"/>
      <c r="AC730" s="3"/>
      <c r="AD730" s="3"/>
      <c r="AE730" s="3"/>
      <c r="AF730" s="3"/>
      <c r="AG730" s="3"/>
      <c r="AH730" s="3"/>
      <c r="AI730" s="3"/>
      <c r="AJ730" s="3"/>
      <c r="AK730" s="3"/>
      <c r="AL730" s="3"/>
      <c r="AM730" s="3"/>
      <c r="AN730" s="3"/>
      <c r="AO730" s="3"/>
      <c r="AP730" s="3"/>
      <c r="AQ730" s="3"/>
      <c r="AR730" s="3"/>
      <c r="AS730" s="3"/>
      <c r="AT730" s="3"/>
      <c r="AU730" s="3"/>
      <c r="AV730" s="3"/>
      <c r="AW730" s="3"/>
      <c r="AX730" s="3"/>
      <c r="AY730" s="3"/>
      <c r="AZ730" s="3"/>
      <c r="BA730" s="3"/>
      <c r="BB730" s="3"/>
      <c r="BC730" s="3"/>
      <c r="BD730" s="3"/>
      <c r="BE730" s="3"/>
      <c r="BF730" s="3"/>
      <c r="BG730" s="3"/>
    </row>
    <row r="731" spans="1:59" ht="21.75" customHeight="1" x14ac:dyDescent="0.2">
      <c r="A731" s="3"/>
      <c r="B731" s="3"/>
      <c r="C731" s="3"/>
      <c r="D731" s="3"/>
      <c r="E731" s="3"/>
      <c r="F731" s="3"/>
      <c r="G731" s="3"/>
      <c r="H731" s="3"/>
      <c r="I731" s="3"/>
      <c r="J731" s="3"/>
      <c r="M731" s="5"/>
      <c r="N731" s="3"/>
      <c r="O731" s="3"/>
      <c r="P731" s="3"/>
      <c r="Q731" s="3"/>
      <c r="R731" s="3"/>
      <c r="S731" s="3"/>
      <c r="T731" s="3"/>
      <c r="U731" s="3"/>
      <c r="V731" s="3"/>
      <c r="W731" s="3"/>
      <c r="X731" s="3"/>
      <c r="Y731" s="3"/>
      <c r="Z731" s="3"/>
      <c r="AA731" s="3"/>
      <c r="AB731" s="3"/>
      <c r="AC731" s="3"/>
      <c r="AD731" s="3"/>
      <c r="AE731" s="3"/>
      <c r="AF731" s="3"/>
      <c r="AG731" s="3"/>
      <c r="AH731" s="3"/>
      <c r="AI731" s="3"/>
      <c r="AJ731" s="3"/>
      <c r="AK731" s="3"/>
      <c r="AL731" s="3"/>
      <c r="AM731" s="3"/>
      <c r="AN731" s="3"/>
      <c r="AO731" s="3"/>
      <c r="AP731" s="3"/>
      <c r="AQ731" s="3"/>
      <c r="AR731" s="3"/>
      <c r="AS731" s="3"/>
      <c r="AT731" s="3"/>
      <c r="AU731" s="3"/>
      <c r="AV731" s="3"/>
      <c r="AW731" s="3"/>
      <c r="AX731" s="3"/>
      <c r="AY731" s="3"/>
      <c r="AZ731" s="3"/>
      <c r="BA731" s="3"/>
      <c r="BB731" s="3"/>
      <c r="BC731" s="3"/>
      <c r="BD731" s="3"/>
      <c r="BE731" s="3"/>
      <c r="BF731" s="3"/>
      <c r="BG731" s="3"/>
    </row>
    <row r="732" spans="1:59" ht="21.75" customHeight="1" x14ac:dyDescent="0.2">
      <c r="A732" s="3"/>
      <c r="B732" s="3"/>
      <c r="C732" s="3"/>
      <c r="D732" s="3"/>
      <c r="E732" s="3"/>
      <c r="F732" s="3"/>
      <c r="G732" s="3"/>
      <c r="H732" s="3"/>
      <c r="I732" s="3"/>
      <c r="J732" s="3"/>
      <c r="M732" s="5"/>
      <c r="N732" s="3"/>
      <c r="O732" s="3"/>
      <c r="P732" s="3"/>
      <c r="Q732" s="3"/>
      <c r="R732" s="3"/>
      <c r="S732" s="3"/>
      <c r="T732" s="3"/>
      <c r="U732" s="3"/>
      <c r="V732" s="3"/>
      <c r="W732" s="3"/>
      <c r="X732" s="3"/>
      <c r="Y732" s="3"/>
      <c r="Z732" s="3"/>
      <c r="AA732" s="3"/>
      <c r="AB732" s="3"/>
      <c r="AC732" s="3"/>
      <c r="AD732" s="3"/>
      <c r="AE732" s="3"/>
      <c r="AF732" s="3"/>
      <c r="AG732" s="3"/>
      <c r="AH732" s="3"/>
      <c r="AI732" s="3"/>
      <c r="AJ732" s="3"/>
      <c r="AK732" s="3"/>
      <c r="AL732" s="3"/>
      <c r="AM732" s="3"/>
      <c r="AN732" s="3"/>
      <c r="AO732" s="3"/>
      <c r="AP732" s="3"/>
      <c r="AQ732" s="3"/>
      <c r="AR732" s="3"/>
      <c r="AS732" s="3"/>
      <c r="AT732" s="3"/>
      <c r="AU732" s="3"/>
      <c r="AV732" s="3"/>
      <c r="AW732" s="3"/>
      <c r="AX732" s="3"/>
      <c r="AY732" s="3"/>
      <c r="AZ732" s="3"/>
      <c r="BA732" s="3"/>
      <c r="BB732" s="3"/>
      <c r="BC732" s="3"/>
      <c r="BD732" s="3"/>
      <c r="BE732" s="3"/>
      <c r="BF732" s="3"/>
      <c r="BG732" s="3"/>
    </row>
    <row r="733" spans="1:59" ht="21.75" customHeight="1" x14ac:dyDescent="0.2">
      <c r="A733" s="3"/>
      <c r="B733" s="3"/>
      <c r="C733" s="3"/>
      <c r="D733" s="3"/>
      <c r="E733" s="3"/>
      <c r="F733" s="3"/>
      <c r="G733" s="3"/>
      <c r="H733" s="3"/>
      <c r="I733" s="3"/>
      <c r="J733" s="3"/>
      <c r="M733" s="5"/>
      <c r="N733" s="3"/>
      <c r="O733" s="3"/>
      <c r="P733" s="3"/>
      <c r="Q733" s="3"/>
      <c r="R733" s="3"/>
      <c r="S733" s="3"/>
      <c r="T733" s="3"/>
      <c r="U733" s="3"/>
      <c r="V733" s="3"/>
      <c r="W733" s="3"/>
      <c r="X733" s="3"/>
      <c r="Y733" s="3"/>
      <c r="Z733" s="3"/>
      <c r="AA733" s="3"/>
      <c r="AB733" s="3"/>
      <c r="AC733" s="3"/>
      <c r="AD733" s="3"/>
      <c r="AE733" s="3"/>
      <c r="AF733" s="3"/>
      <c r="AG733" s="3"/>
      <c r="AH733" s="3"/>
      <c r="AI733" s="3"/>
      <c r="AJ733" s="3"/>
      <c r="AK733" s="3"/>
      <c r="AL733" s="3"/>
      <c r="AM733" s="3"/>
      <c r="AN733" s="3"/>
      <c r="AO733" s="3"/>
      <c r="AP733" s="3"/>
      <c r="AQ733" s="3"/>
      <c r="AR733" s="3"/>
      <c r="AS733" s="3"/>
      <c r="AT733" s="3"/>
      <c r="AU733" s="3"/>
      <c r="AV733" s="3"/>
      <c r="AW733" s="3"/>
      <c r="AX733" s="3"/>
      <c r="AY733" s="3"/>
      <c r="AZ733" s="3"/>
      <c r="BA733" s="3"/>
      <c r="BB733" s="3"/>
      <c r="BC733" s="3"/>
      <c r="BD733" s="3"/>
      <c r="BE733" s="3"/>
      <c r="BF733" s="3"/>
      <c r="BG733" s="3"/>
    </row>
    <row r="734" spans="1:59" ht="21.75" customHeight="1" x14ac:dyDescent="0.2">
      <c r="A734" s="3"/>
      <c r="B734" s="3"/>
      <c r="C734" s="3"/>
      <c r="D734" s="3"/>
      <c r="E734" s="3"/>
      <c r="F734" s="3"/>
      <c r="G734" s="3"/>
      <c r="H734" s="3"/>
      <c r="I734" s="3"/>
      <c r="J734" s="3"/>
      <c r="M734" s="5"/>
      <c r="N734" s="3"/>
      <c r="O734" s="3"/>
      <c r="P734" s="3"/>
      <c r="Q734" s="3"/>
      <c r="R734" s="3"/>
      <c r="S734" s="3"/>
      <c r="T734" s="3"/>
      <c r="U734" s="3"/>
      <c r="V734" s="3"/>
      <c r="W734" s="3"/>
      <c r="X734" s="3"/>
      <c r="Y734" s="3"/>
      <c r="Z734" s="3"/>
      <c r="AA734" s="3"/>
      <c r="AB734" s="3"/>
      <c r="AC734" s="3"/>
      <c r="AD734" s="3"/>
      <c r="AE734" s="3"/>
      <c r="AF734" s="3"/>
      <c r="AG734" s="3"/>
      <c r="AH734" s="3"/>
      <c r="AI734" s="3"/>
      <c r="AJ734" s="3"/>
      <c r="AK734" s="3"/>
      <c r="AL734" s="3"/>
      <c r="AM734" s="3"/>
      <c r="AN734" s="3"/>
      <c r="AO734" s="3"/>
      <c r="AP734" s="3"/>
      <c r="AQ734" s="3"/>
      <c r="AR734" s="3"/>
      <c r="AS734" s="3"/>
      <c r="AT734" s="3"/>
      <c r="AU734" s="3"/>
      <c r="AV734" s="3"/>
      <c r="AW734" s="3"/>
      <c r="AX734" s="3"/>
      <c r="AY734" s="3"/>
      <c r="AZ734" s="3"/>
      <c r="BA734" s="3"/>
      <c r="BB734" s="3"/>
      <c r="BC734" s="3"/>
      <c r="BD734" s="3"/>
      <c r="BE734" s="3"/>
      <c r="BF734" s="3"/>
      <c r="BG734" s="3"/>
    </row>
    <row r="735" spans="1:59" ht="21.75" customHeight="1" x14ac:dyDescent="0.2">
      <c r="A735" s="3"/>
      <c r="B735" s="3"/>
      <c r="C735" s="3"/>
      <c r="D735" s="3"/>
      <c r="E735" s="3"/>
      <c r="F735" s="3"/>
      <c r="G735" s="3"/>
      <c r="H735" s="3"/>
      <c r="I735" s="3"/>
      <c r="J735" s="3"/>
      <c r="M735" s="5"/>
      <c r="N735" s="3"/>
      <c r="O735" s="3"/>
      <c r="P735" s="3"/>
      <c r="Q735" s="3"/>
      <c r="R735" s="3"/>
      <c r="S735" s="3"/>
      <c r="T735" s="3"/>
      <c r="U735" s="3"/>
      <c r="V735" s="3"/>
      <c r="W735" s="3"/>
      <c r="X735" s="3"/>
      <c r="Y735" s="3"/>
      <c r="Z735" s="3"/>
      <c r="AA735" s="3"/>
      <c r="AB735" s="3"/>
      <c r="AC735" s="3"/>
      <c r="AD735" s="3"/>
      <c r="AE735" s="3"/>
      <c r="AF735" s="3"/>
      <c r="AG735" s="3"/>
      <c r="AH735" s="3"/>
      <c r="AI735" s="3"/>
      <c r="AJ735" s="3"/>
      <c r="AK735" s="3"/>
      <c r="AL735" s="3"/>
      <c r="AM735" s="3"/>
      <c r="AN735" s="3"/>
      <c r="AO735" s="3"/>
      <c r="AP735" s="3"/>
      <c r="AQ735" s="3"/>
      <c r="AR735" s="3"/>
      <c r="AS735" s="3"/>
      <c r="AT735" s="3"/>
      <c r="AU735" s="3"/>
      <c r="AV735" s="3"/>
      <c r="AW735" s="3"/>
      <c r="AX735" s="3"/>
      <c r="AY735" s="3"/>
      <c r="AZ735" s="3"/>
      <c r="BA735" s="3"/>
      <c r="BB735" s="3"/>
      <c r="BC735" s="3"/>
      <c r="BD735" s="3"/>
      <c r="BE735" s="3"/>
      <c r="BF735" s="3"/>
      <c r="BG735" s="3"/>
    </row>
    <row r="736" spans="1:59" ht="21.75" customHeight="1" x14ac:dyDescent="0.2">
      <c r="A736" s="3"/>
      <c r="B736" s="3"/>
      <c r="C736" s="3"/>
      <c r="D736" s="3"/>
      <c r="E736" s="3"/>
      <c r="F736" s="3"/>
      <c r="G736" s="3"/>
      <c r="H736" s="3"/>
      <c r="I736" s="3"/>
      <c r="J736" s="3"/>
      <c r="M736" s="5"/>
      <c r="N736" s="3"/>
      <c r="O736" s="3"/>
      <c r="P736" s="3"/>
      <c r="Q736" s="3"/>
      <c r="R736" s="3"/>
      <c r="S736" s="3"/>
      <c r="T736" s="3"/>
      <c r="U736" s="3"/>
      <c r="V736" s="3"/>
      <c r="W736" s="3"/>
      <c r="X736" s="3"/>
      <c r="Y736" s="3"/>
      <c r="Z736" s="3"/>
      <c r="AA736" s="3"/>
      <c r="AB736" s="3"/>
      <c r="AC736" s="3"/>
      <c r="AD736" s="3"/>
      <c r="AE736" s="3"/>
      <c r="AF736" s="3"/>
      <c r="AG736" s="3"/>
      <c r="AH736" s="3"/>
      <c r="AI736" s="3"/>
      <c r="AJ736" s="3"/>
      <c r="AK736" s="3"/>
      <c r="AL736" s="3"/>
      <c r="AM736" s="3"/>
      <c r="AN736" s="3"/>
      <c r="AO736" s="3"/>
      <c r="AP736" s="3"/>
      <c r="AQ736" s="3"/>
      <c r="AR736" s="3"/>
      <c r="AS736" s="3"/>
      <c r="AT736" s="3"/>
      <c r="AU736" s="3"/>
      <c r="AV736" s="3"/>
      <c r="AW736" s="3"/>
      <c r="AX736" s="3"/>
      <c r="AY736" s="3"/>
      <c r="AZ736" s="3"/>
      <c r="BA736" s="3"/>
      <c r="BB736" s="3"/>
      <c r="BC736" s="3"/>
      <c r="BD736" s="3"/>
      <c r="BE736" s="3"/>
      <c r="BF736" s="3"/>
      <c r="BG736" s="3"/>
    </row>
    <row r="737" spans="1:59" ht="21.75" customHeight="1" x14ac:dyDescent="0.2">
      <c r="A737" s="3"/>
      <c r="B737" s="3"/>
      <c r="C737" s="3"/>
      <c r="D737" s="3"/>
      <c r="E737" s="3"/>
      <c r="F737" s="3"/>
      <c r="G737" s="3"/>
      <c r="H737" s="3"/>
      <c r="I737" s="3"/>
      <c r="J737" s="3"/>
      <c r="M737" s="5"/>
      <c r="N737" s="3"/>
      <c r="O737" s="3"/>
      <c r="P737" s="3"/>
      <c r="Q737" s="3"/>
      <c r="R737" s="3"/>
      <c r="S737" s="3"/>
      <c r="T737" s="3"/>
      <c r="U737" s="3"/>
      <c r="V737" s="3"/>
      <c r="W737" s="3"/>
      <c r="X737" s="3"/>
      <c r="Y737" s="3"/>
      <c r="Z737" s="3"/>
      <c r="AA737" s="3"/>
      <c r="AB737" s="3"/>
      <c r="AC737" s="3"/>
      <c r="AD737" s="3"/>
      <c r="AE737" s="3"/>
      <c r="AF737" s="3"/>
      <c r="AG737" s="3"/>
      <c r="AH737" s="3"/>
      <c r="AI737" s="3"/>
      <c r="AJ737" s="3"/>
      <c r="AK737" s="3"/>
      <c r="AL737" s="3"/>
      <c r="AM737" s="3"/>
      <c r="AN737" s="3"/>
      <c r="AO737" s="3"/>
      <c r="AP737" s="3"/>
      <c r="AQ737" s="3"/>
      <c r="AR737" s="3"/>
      <c r="AS737" s="3"/>
      <c r="AT737" s="3"/>
      <c r="AU737" s="3"/>
      <c r="AV737" s="3"/>
      <c r="AW737" s="3"/>
      <c r="AX737" s="3"/>
      <c r="AY737" s="3"/>
      <c r="AZ737" s="3"/>
      <c r="BA737" s="3"/>
      <c r="BB737" s="3"/>
      <c r="BC737" s="3"/>
      <c r="BD737" s="3"/>
      <c r="BE737" s="3"/>
      <c r="BF737" s="3"/>
      <c r="BG737" s="3"/>
    </row>
    <row r="738" spans="1:59" ht="21.75" customHeight="1" x14ac:dyDescent="0.2">
      <c r="A738" s="3"/>
      <c r="B738" s="3"/>
      <c r="C738" s="3"/>
      <c r="D738" s="3"/>
      <c r="E738" s="3"/>
      <c r="F738" s="3"/>
      <c r="G738" s="3"/>
      <c r="H738" s="3"/>
      <c r="I738" s="3"/>
      <c r="J738" s="3"/>
      <c r="M738" s="5"/>
      <c r="N738" s="3"/>
      <c r="O738" s="3"/>
      <c r="P738" s="3"/>
      <c r="Q738" s="3"/>
      <c r="R738" s="3"/>
      <c r="S738" s="3"/>
      <c r="T738" s="3"/>
      <c r="U738" s="3"/>
      <c r="V738" s="3"/>
      <c r="W738" s="3"/>
      <c r="X738" s="3"/>
      <c r="Y738" s="3"/>
      <c r="Z738" s="3"/>
      <c r="AA738" s="3"/>
      <c r="AB738" s="3"/>
      <c r="AC738" s="3"/>
      <c r="AD738" s="3"/>
      <c r="AE738" s="3"/>
      <c r="AF738" s="3"/>
      <c r="AG738" s="3"/>
      <c r="AH738" s="3"/>
      <c r="AI738" s="3"/>
      <c r="AJ738" s="3"/>
      <c r="AK738" s="3"/>
      <c r="AL738" s="3"/>
      <c r="AM738" s="3"/>
      <c r="AN738" s="3"/>
      <c r="AO738" s="3"/>
      <c r="AP738" s="3"/>
      <c r="AQ738" s="3"/>
      <c r="AR738" s="3"/>
      <c r="AS738" s="3"/>
      <c r="AT738" s="3"/>
      <c r="AU738" s="3"/>
      <c r="AV738" s="3"/>
      <c r="AW738" s="3"/>
      <c r="AX738" s="3"/>
      <c r="AY738" s="3"/>
      <c r="AZ738" s="3"/>
      <c r="BA738" s="3"/>
      <c r="BB738" s="3"/>
      <c r="BC738" s="3"/>
      <c r="BD738" s="3"/>
      <c r="BE738" s="3"/>
      <c r="BF738" s="3"/>
      <c r="BG738" s="3"/>
    </row>
    <row r="739" spans="1:59" ht="21.75" customHeight="1" x14ac:dyDescent="0.2">
      <c r="A739" s="3"/>
      <c r="B739" s="3"/>
      <c r="C739" s="3"/>
      <c r="D739" s="3"/>
      <c r="E739" s="3"/>
      <c r="F739" s="3"/>
      <c r="G739" s="3"/>
      <c r="H739" s="3"/>
      <c r="I739" s="3"/>
      <c r="J739" s="3"/>
      <c r="M739" s="5"/>
      <c r="N739" s="3"/>
      <c r="O739" s="3"/>
      <c r="P739" s="3"/>
      <c r="Q739" s="3"/>
      <c r="R739" s="3"/>
      <c r="S739" s="3"/>
      <c r="T739" s="3"/>
      <c r="U739" s="3"/>
      <c r="V739" s="3"/>
      <c r="W739" s="3"/>
      <c r="X739" s="3"/>
      <c r="Y739" s="3"/>
      <c r="Z739" s="3"/>
      <c r="AA739" s="3"/>
      <c r="AB739" s="3"/>
      <c r="AC739" s="3"/>
      <c r="AD739" s="3"/>
      <c r="AE739" s="3"/>
      <c r="AF739" s="3"/>
      <c r="AG739" s="3"/>
      <c r="AH739" s="3"/>
      <c r="AI739" s="3"/>
      <c r="AJ739" s="3"/>
      <c r="AK739" s="3"/>
      <c r="AL739" s="3"/>
      <c r="AM739" s="3"/>
      <c r="AN739" s="3"/>
      <c r="AO739" s="3"/>
      <c r="AP739" s="3"/>
      <c r="AQ739" s="3"/>
      <c r="AR739" s="3"/>
      <c r="AS739" s="3"/>
      <c r="AT739" s="3"/>
      <c r="AU739" s="3"/>
      <c r="AV739" s="3"/>
      <c r="AW739" s="3"/>
      <c r="AX739" s="3"/>
      <c r="AY739" s="3"/>
      <c r="AZ739" s="3"/>
      <c r="BA739" s="3"/>
      <c r="BB739" s="3"/>
      <c r="BC739" s="3"/>
      <c r="BD739" s="3"/>
      <c r="BE739" s="3"/>
      <c r="BF739" s="3"/>
      <c r="BG739" s="3"/>
    </row>
    <row r="740" spans="1:59" ht="21.75" customHeight="1" x14ac:dyDescent="0.2">
      <c r="A740" s="3"/>
      <c r="B740" s="3"/>
      <c r="C740" s="3"/>
      <c r="D740" s="3"/>
      <c r="E740" s="3"/>
      <c r="F740" s="3"/>
      <c r="G740" s="3"/>
      <c r="H740" s="3"/>
      <c r="I740" s="3"/>
      <c r="J740" s="3"/>
      <c r="M740" s="5"/>
      <c r="N740" s="3"/>
      <c r="O740" s="3"/>
      <c r="P740" s="3"/>
      <c r="Q740" s="3"/>
      <c r="R740" s="3"/>
      <c r="S740" s="3"/>
      <c r="T740" s="3"/>
      <c r="U740" s="3"/>
      <c r="V740" s="3"/>
      <c r="W740" s="3"/>
      <c r="X740" s="3"/>
      <c r="Y740" s="3"/>
      <c r="Z740" s="3"/>
      <c r="AA740" s="3"/>
      <c r="AB740" s="3"/>
      <c r="AC740" s="3"/>
      <c r="AD740" s="3"/>
      <c r="AE740" s="3"/>
      <c r="AF740" s="3"/>
      <c r="AG740" s="3"/>
      <c r="AH740" s="3"/>
      <c r="AI740" s="3"/>
      <c r="AJ740" s="3"/>
      <c r="AK740" s="3"/>
      <c r="AL740" s="3"/>
      <c r="AM740" s="3"/>
      <c r="AN740" s="3"/>
      <c r="AO740" s="3"/>
      <c r="AP740" s="3"/>
      <c r="AQ740" s="3"/>
      <c r="AR740" s="3"/>
      <c r="AS740" s="3"/>
      <c r="AT740" s="3"/>
      <c r="AU740" s="3"/>
      <c r="AV740" s="3"/>
      <c r="AW740" s="3"/>
      <c r="AX740" s="3"/>
      <c r="AY740" s="3"/>
      <c r="AZ740" s="3"/>
      <c r="BA740" s="3"/>
      <c r="BB740" s="3"/>
      <c r="BC740" s="3"/>
      <c r="BD740" s="3"/>
      <c r="BE740" s="3"/>
      <c r="BF740" s="3"/>
      <c r="BG740" s="3"/>
    </row>
    <row r="741" spans="1:59" ht="21.75" customHeight="1" x14ac:dyDescent="0.2">
      <c r="A741" s="3"/>
      <c r="B741" s="3"/>
      <c r="C741" s="3"/>
      <c r="D741" s="3"/>
      <c r="E741" s="3"/>
      <c r="F741" s="3"/>
      <c r="G741" s="3"/>
      <c r="H741" s="3"/>
      <c r="I741" s="3"/>
      <c r="J741" s="3"/>
      <c r="M741" s="5"/>
      <c r="N741" s="3"/>
      <c r="O741" s="3"/>
      <c r="P741" s="3"/>
      <c r="Q741" s="3"/>
      <c r="R741" s="3"/>
      <c r="S741" s="3"/>
      <c r="T741" s="3"/>
      <c r="U741" s="3"/>
      <c r="V741" s="3"/>
      <c r="W741" s="3"/>
      <c r="X741" s="3"/>
      <c r="Y741" s="3"/>
      <c r="Z741" s="3"/>
      <c r="AA741" s="3"/>
      <c r="AB741" s="3"/>
      <c r="AC741" s="3"/>
      <c r="AD741" s="3"/>
      <c r="AE741" s="3"/>
      <c r="AF741" s="3"/>
      <c r="AG741" s="3"/>
      <c r="AH741" s="3"/>
      <c r="AI741" s="3"/>
      <c r="AJ741" s="3"/>
      <c r="AK741" s="3"/>
      <c r="AL741" s="3"/>
      <c r="AM741" s="3"/>
      <c r="AN741" s="3"/>
      <c r="AO741" s="3"/>
      <c r="AP741" s="3"/>
      <c r="AQ741" s="3"/>
      <c r="AR741" s="3"/>
      <c r="AS741" s="3"/>
      <c r="AT741" s="3"/>
      <c r="AU741" s="3"/>
      <c r="AV741" s="3"/>
      <c r="AW741" s="3"/>
      <c r="AX741" s="3"/>
      <c r="AY741" s="3"/>
      <c r="AZ741" s="3"/>
      <c r="BA741" s="3"/>
      <c r="BB741" s="3"/>
      <c r="BC741" s="3"/>
      <c r="BD741" s="3"/>
      <c r="BE741" s="3"/>
      <c r="BF741" s="3"/>
      <c r="BG741" s="3"/>
    </row>
    <row r="742" spans="1:59" ht="21.75" customHeight="1" x14ac:dyDescent="0.2">
      <c r="A742" s="3"/>
      <c r="B742" s="3"/>
      <c r="C742" s="3"/>
      <c r="D742" s="3"/>
      <c r="E742" s="3"/>
      <c r="F742" s="3"/>
      <c r="G742" s="3"/>
      <c r="H742" s="3"/>
      <c r="I742" s="3"/>
      <c r="J742" s="3"/>
      <c r="M742" s="5"/>
      <c r="N742" s="3"/>
      <c r="O742" s="3"/>
      <c r="P742" s="3"/>
      <c r="Q742" s="3"/>
      <c r="R742" s="3"/>
      <c r="S742" s="3"/>
      <c r="T742" s="3"/>
      <c r="U742" s="3"/>
      <c r="V742" s="3"/>
      <c r="W742" s="3"/>
      <c r="X742" s="3"/>
      <c r="Y742" s="3"/>
      <c r="Z742" s="3"/>
      <c r="AA742" s="3"/>
      <c r="AB742" s="3"/>
      <c r="AC742" s="3"/>
      <c r="AD742" s="3"/>
      <c r="AE742" s="3"/>
      <c r="AF742" s="3"/>
      <c r="AG742" s="3"/>
      <c r="AH742" s="3"/>
      <c r="AI742" s="3"/>
      <c r="AJ742" s="3"/>
      <c r="AK742" s="3"/>
      <c r="AL742" s="3"/>
      <c r="AM742" s="3"/>
      <c r="AN742" s="3"/>
      <c r="AO742" s="3"/>
      <c r="AP742" s="3"/>
      <c r="AQ742" s="3"/>
      <c r="AR742" s="3"/>
      <c r="AS742" s="3"/>
      <c r="AT742" s="3"/>
      <c r="AU742" s="3"/>
      <c r="AV742" s="3"/>
      <c r="AW742" s="3"/>
      <c r="AX742" s="3"/>
      <c r="AY742" s="3"/>
      <c r="AZ742" s="3"/>
      <c r="BA742" s="3"/>
      <c r="BB742" s="3"/>
      <c r="BC742" s="3"/>
      <c r="BD742" s="3"/>
      <c r="BE742" s="3"/>
      <c r="BF742" s="3"/>
      <c r="BG742" s="3"/>
    </row>
    <row r="743" spans="1:59" ht="21.75" customHeight="1" x14ac:dyDescent="0.2">
      <c r="A743" s="3"/>
      <c r="B743" s="3"/>
      <c r="C743" s="3"/>
      <c r="D743" s="3"/>
      <c r="E743" s="3"/>
      <c r="F743" s="3"/>
      <c r="G743" s="3"/>
      <c r="H743" s="3"/>
      <c r="I743" s="3"/>
      <c r="J743" s="3"/>
      <c r="M743" s="5"/>
      <c r="N743" s="3"/>
      <c r="O743" s="3"/>
      <c r="P743" s="3"/>
      <c r="Q743" s="3"/>
      <c r="R743" s="3"/>
      <c r="S743" s="3"/>
      <c r="T743" s="3"/>
      <c r="U743" s="3"/>
      <c r="V743" s="3"/>
      <c r="W743" s="3"/>
      <c r="X743" s="3"/>
      <c r="Y743" s="3"/>
      <c r="Z743" s="3"/>
      <c r="AA743" s="3"/>
      <c r="AB743" s="3"/>
      <c r="AC743" s="3"/>
      <c r="AD743" s="3"/>
      <c r="AE743" s="3"/>
      <c r="AF743" s="3"/>
      <c r="AG743" s="3"/>
      <c r="AH743" s="3"/>
      <c r="AI743" s="3"/>
      <c r="AJ743" s="3"/>
      <c r="AK743" s="3"/>
      <c r="AL743" s="3"/>
      <c r="AM743" s="3"/>
      <c r="AN743" s="3"/>
      <c r="AO743" s="3"/>
      <c r="AP743" s="3"/>
      <c r="AQ743" s="3"/>
      <c r="AR743" s="3"/>
      <c r="AS743" s="3"/>
      <c r="AT743" s="3"/>
      <c r="AU743" s="3"/>
      <c r="AV743" s="3"/>
      <c r="AW743" s="3"/>
      <c r="AX743" s="3"/>
      <c r="AY743" s="3"/>
      <c r="AZ743" s="3"/>
      <c r="BA743" s="3"/>
      <c r="BB743" s="3"/>
      <c r="BC743" s="3"/>
      <c r="BD743" s="3"/>
      <c r="BE743" s="3"/>
      <c r="BF743" s="3"/>
      <c r="BG743" s="3"/>
    </row>
    <row r="744" spans="1:59" ht="21.75" customHeight="1" x14ac:dyDescent="0.2">
      <c r="A744" s="3"/>
      <c r="B744" s="3"/>
      <c r="C744" s="3"/>
      <c r="D744" s="3"/>
      <c r="E744" s="3"/>
      <c r="F744" s="3"/>
      <c r="G744" s="3"/>
      <c r="H744" s="3"/>
      <c r="I744" s="3"/>
      <c r="J744" s="3"/>
      <c r="M744" s="5"/>
      <c r="N744" s="3"/>
      <c r="O744" s="3"/>
      <c r="P744" s="3"/>
      <c r="Q744" s="3"/>
      <c r="R744" s="3"/>
      <c r="S744" s="3"/>
      <c r="T744" s="3"/>
      <c r="U744" s="3"/>
      <c r="V744" s="3"/>
      <c r="W744" s="3"/>
      <c r="X744" s="3"/>
      <c r="Y744" s="3"/>
      <c r="Z744" s="3"/>
      <c r="AA744" s="3"/>
      <c r="AB744" s="3"/>
      <c r="AC744" s="3"/>
      <c r="AD744" s="3"/>
      <c r="AE744" s="3"/>
      <c r="AF744" s="3"/>
      <c r="AG744" s="3"/>
      <c r="AH744" s="3"/>
      <c r="AI744" s="3"/>
      <c r="AJ744" s="3"/>
      <c r="AK744" s="3"/>
      <c r="AL744" s="3"/>
      <c r="AM744" s="3"/>
      <c r="AN744" s="3"/>
      <c r="AO744" s="3"/>
      <c r="AP744" s="3"/>
      <c r="AQ744" s="3"/>
      <c r="AR744" s="3"/>
      <c r="AS744" s="3"/>
      <c r="AT744" s="3"/>
      <c r="AU744" s="3"/>
      <c r="AV744" s="3"/>
      <c r="AW744" s="3"/>
      <c r="AX744" s="3"/>
      <c r="AY744" s="3"/>
      <c r="AZ744" s="3"/>
      <c r="BA744" s="3"/>
      <c r="BB744" s="3"/>
      <c r="BC744" s="3"/>
      <c r="BD744" s="3"/>
      <c r="BE744" s="3"/>
      <c r="BF744" s="3"/>
      <c r="BG744" s="3"/>
    </row>
    <row r="745" spans="1:59" ht="21.75" customHeight="1" x14ac:dyDescent="0.2">
      <c r="A745" s="3"/>
      <c r="B745" s="3"/>
      <c r="C745" s="3"/>
      <c r="D745" s="3"/>
      <c r="E745" s="3"/>
      <c r="F745" s="3"/>
      <c r="G745" s="3"/>
      <c r="H745" s="3"/>
      <c r="I745" s="3"/>
      <c r="J745" s="3"/>
      <c r="M745" s="5"/>
      <c r="N745" s="3"/>
      <c r="O745" s="3"/>
      <c r="P745" s="3"/>
      <c r="Q745" s="3"/>
      <c r="R745" s="3"/>
      <c r="S745" s="3"/>
      <c r="T745" s="3"/>
      <c r="U745" s="3"/>
      <c r="V745" s="3"/>
      <c r="W745" s="3"/>
      <c r="X745" s="3"/>
      <c r="Y745" s="3"/>
      <c r="Z745" s="3"/>
      <c r="AA745" s="3"/>
      <c r="AB745" s="3"/>
      <c r="AC745" s="3"/>
      <c r="AD745" s="3"/>
      <c r="AE745" s="3"/>
      <c r="AF745" s="3"/>
      <c r="AG745" s="3"/>
      <c r="AH745" s="3"/>
      <c r="AI745" s="3"/>
      <c r="AJ745" s="3"/>
      <c r="AK745" s="3"/>
      <c r="AL745" s="3"/>
      <c r="AM745" s="3"/>
      <c r="AN745" s="3"/>
      <c r="AO745" s="3"/>
      <c r="AP745" s="3"/>
      <c r="AQ745" s="3"/>
      <c r="AR745" s="3"/>
      <c r="AS745" s="3"/>
      <c r="AT745" s="3"/>
      <c r="AU745" s="3"/>
      <c r="AV745" s="3"/>
      <c r="AW745" s="3"/>
      <c r="AX745" s="3"/>
      <c r="AY745" s="3"/>
      <c r="AZ745" s="3"/>
      <c r="BA745" s="3"/>
      <c r="BB745" s="3"/>
      <c r="BC745" s="3"/>
      <c r="BD745" s="3"/>
      <c r="BE745" s="3"/>
      <c r="BF745" s="3"/>
      <c r="BG745" s="3"/>
    </row>
    <row r="746" spans="1:59" ht="21.75" customHeight="1" x14ac:dyDescent="0.2">
      <c r="A746" s="3"/>
      <c r="B746" s="3"/>
      <c r="C746" s="3"/>
      <c r="D746" s="3"/>
      <c r="E746" s="3"/>
      <c r="F746" s="3"/>
      <c r="G746" s="3"/>
      <c r="H746" s="3"/>
      <c r="I746" s="3"/>
      <c r="J746" s="3"/>
      <c r="M746" s="5"/>
      <c r="N746" s="3"/>
      <c r="O746" s="3"/>
      <c r="P746" s="3"/>
      <c r="Q746" s="3"/>
      <c r="R746" s="3"/>
      <c r="S746" s="3"/>
      <c r="T746" s="3"/>
      <c r="U746" s="3"/>
      <c r="V746" s="3"/>
      <c r="W746" s="3"/>
      <c r="X746" s="3"/>
      <c r="Y746" s="3"/>
      <c r="Z746" s="3"/>
      <c r="AA746" s="3"/>
      <c r="AB746" s="3"/>
      <c r="AC746" s="3"/>
      <c r="AD746" s="3"/>
      <c r="AE746" s="3"/>
      <c r="AF746" s="3"/>
      <c r="AG746" s="3"/>
      <c r="AH746" s="3"/>
      <c r="AI746" s="3"/>
      <c r="AJ746" s="3"/>
      <c r="AK746" s="3"/>
      <c r="AL746" s="3"/>
      <c r="AM746" s="3"/>
      <c r="AN746" s="3"/>
      <c r="AO746" s="3"/>
      <c r="AP746" s="3"/>
      <c r="AQ746" s="3"/>
      <c r="AR746" s="3"/>
      <c r="AS746" s="3"/>
      <c r="AT746" s="3"/>
      <c r="AU746" s="3"/>
      <c r="AV746" s="3"/>
      <c r="AW746" s="3"/>
      <c r="AX746" s="3"/>
      <c r="AY746" s="3"/>
      <c r="AZ746" s="3"/>
      <c r="BA746" s="3"/>
      <c r="BB746" s="3"/>
      <c r="BC746" s="3"/>
      <c r="BD746" s="3"/>
      <c r="BE746" s="3"/>
      <c r="BF746" s="3"/>
      <c r="BG746" s="3"/>
    </row>
    <row r="747" spans="1:59" ht="21.75" customHeight="1" x14ac:dyDescent="0.2">
      <c r="A747" s="3"/>
      <c r="B747" s="3"/>
      <c r="C747" s="3"/>
      <c r="D747" s="3"/>
      <c r="E747" s="3"/>
      <c r="F747" s="3"/>
      <c r="G747" s="3"/>
      <c r="H747" s="3"/>
      <c r="I747" s="3"/>
      <c r="J747" s="3"/>
      <c r="M747" s="5"/>
      <c r="N747" s="3"/>
      <c r="O747" s="3"/>
      <c r="P747" s="3"/>
      <c r="Q747" s="3"/>
      <c r="R747" s="3"/>
      <c r="S747" s="3"/>
      <c r="T747" s="3"/>
      <c r="U747" s="3"/>
      <c r="V747" s="3"/>
      <c r="W747" s="3"/>
      <c r="X747" s="3"/>
      <c r="Y747" s="3"/>
      <c r="Z747" s="3"/>
      <c r="AA747" s="3"/>
      <c r="AB747" s="3"/>
      <c r="AC747" s="3"/>
      <c r="AD747" s="3"/>
      <c r="AE747" s="3"/>
      <c r="AF747" s="3"/>
      <c r="AG747" s="3"/>
      <c r="AH747" s="3"/>
      <c r="AI747" s="3"/>
      <c r="AJ747" s="3"/>
      <c r="AK747" s="3"/>
      <c r="AL747" s="3"/>
      <c r="AM747" s="3"/>
      <c r="AN747" s="3"/>
      <c r="AO747" s="3"/>
      <c r="AP747" s="3"/>
      <c r="AQ747" s="3"/>
      <c r="AR747" s="3"/>
      <c r="AS747" s="3"/>
      <c r="AT747" s="3"/>
      <c r="AU747" s="3"/>
      <c r="AV747" s="3"/>
      <c r="AW747" s="3"/>
      <c r="AX747" s="3"/>
      <c r="AY747" s="3"/>
      <c r="AZ747" s="3"/>
      <c r="BA747" s="3"/>
      <c r="BB747" s="3"/>
      <c r="BC747" s="3"/>
      <c r="BD747" s="3"/>
      <c r="BE747" s="3"/>
      <c r="BF747" s="3"/>
      <c r="BG747" s="3"/>
    </row>
    <row r="748" spans="1:59" ht="21.75" customHeight="1" x14ac:dyDescent="0.2">
      <c r="A748" s="3"/>
      <c r="B748" s="3"/>
      <c r="C748" s="3"/>
      <c r="D748" s="3"/>
      <c r="E748" s="3"/>
      <c r="F748" s="3"/>
      <c r="G748" s="3"/>
      <c r="H748" s="3"/>
      <c r="I748" s="3"/>
      <c r="J748" s="3"/>
      <c r="M748" s="5"/>
      <c r="N748" s="3"/>
      <c r="O748" s="3"/>
      <c r="P748" s="3"/>
      <c r="Q748" s="3"/>
      <c r="R748" s="3"/>
      <c r="S748" s="3"/>
      <c r="T748" s="3"/>
      <c r="U748" s="3"/>
      <c r="V748" s="3"/>
      <c r="W748" s="3"/>
      <c r="X748" s="3"/>
      <c r="Y748" s="3"/>
      <c r="Z748" s="3"/>
      <c r="AA748" s="3"/>
      <c r="AB748" s="3"/>
      <c r="AC748" s="3"/>
      <c r="AD748" s="3"/>
      <c r="AE748" s="3"/>
      <c r="AF748" s="3"/>
      <c r="AG748" s="3"/>
      <c r="AH748" s="3"/>
      <c r="AI748" s="3"/>
      <c r="AJ748" s="3"/>
      <c r="AK748" s="3"/>
      <c r="AL748" s="3"/>
      <c r="AM748" s="3"/>
      <c r="AN748" s="3"/>
      <c r="AO748" s="3"/>
      <c r="AP748" s="3"/>
      <c r="AQ748" s="3"/>
      <c r="AR748" s="3"/>
      <c r="AS748" s="3"/>
      <c r="AT748" s="3"/>
      <c r="AU748" s="3"/>
      <c r="AV748" s="3"/>
      <c r="AW748" s="3"/>
      <c r="AX748" s="3"/>
      <c r="AY748" s="3"/>
      <c r="AZ748" s="3"/>
      <c r="BA748" s="3"/>
      <c r="BB748" s="3"/>
      <c r="BC748" s="3"/>
      <c r="BD748" s="3"/>
      <c r="BE748" s="3"/>
      <c r="BF748" s="3"/>
      <c r="BG748" s="3"/>
    </row>
    <row r="749" spans="1:59" ht="21.75" customHeight="1" x14ac:dyDescent="0.2">
      <c r="A749" s="3"/>
      <c r="B749" s="3"/>
      <c r="C749" s="3"/>
      <c r="D749" s="3"/>
      <c r="E749" s="3"/>
      <c r="F749" s="3"/>
      <c r="G749" s="3"/>
      <c r="H749" s="3"/>
      <c r="I749" s="3"/>
      <c r="J749" s="3"/>
      <c r="M749" s="5"/>
      <c r="N749" s="3"/>
      <c r="O749" s="3"/>
      <c r="P749" s="3"/>
      <c r="Q749" s="3"/>
      <c r="R749" s="3"/>
      <c r="S749" s="3"/>
      <c r="T749" s="3"/>
      <c r="U749" s="3"/>
      <c r="V749" s="3"/>
      <c r="W749" s="3"/>
      <c r="X749" s="3"/>
      <c r="Y749" s="3"/>
      <c r="Z749" s="3"/>
      <c r="AA749" s="3"/>
      <c r="AB749" s="3"/>
      <c r="AC749" s="3"/>
      <c r="AD749" s="3"/>
      <c r="AE749" s="3"/>
      <c r="AF749" s="3"/>
      <c r="AG749" s="3"/>
      <c r="AH749" s="3"/>
      <c r="AI749" s="3"/>
      <c r="AJ749" s="3"/>
      <c r="AK749" s="3"/>
      <c r="AL749" s="3"/>
      <c r="AM749" s="3"/>
      <c r="AN749" s="3"/>
      <c r="AO749" s="3"/>
      <c r="AP749" s="3"/>
      <c r="AQ749" s="3"/>
      <c r="AR749" s="3"/>
      <c r="AS749" s="3"/>
      <c r="AT749" s="3"/>
      <c r="AU749" s="3"/>
      <c r="AV749" s="3"/>
      <c r="AW749" s="3"/>
      <c r="AX749" s="3"/>
      <c r="AY749" s="3"/>
      <c r="AZ749" s="3"/>
      <c r="BA749" s="3"/>
      <c r="BB749" s="3"/>
      <c r="BC749" s="3"/>
      <c r="BD749" s="3"/>
      <c r="BE749" s="3"/>
      <c r="BF749" s="3"/>
      <c r="BG749" s="3"/>
    </row>
    <row r="750" spans="1:59" ht="21.75" customHeight="1" x14ac:dyDescent="0.2">
      <c r="A750" s="3"/>
      <c r="B750" s="3"/>
      <c r="C750" s="3"/>
      <c r="D750" s="3"/>
      <c r="E750" s="3"/>
      <c r="F750" s="3"/>
      <c r="G750" s="3"/>
      <c r="H750" s="3"/>
      <c r="I750" s="3"/>
      <c r="J750" s="3"/>
      <c r="M750" s="5"/>
      <c r="N750" s="3"/>
      <c r="O750" s="3"/>
      <c r="P750" s="3"/>
      <c r="Q750" s="3"/>
      <c r="R750" s="3"/>
      <c r="S750" s="3"/>
      <c r="T750" s="3"/>
      <c r="U750" s="3"/>
      <c r="V750" s="3"/>
      <c r="W750" s="3"/>
      <c r="X750" s="3"/>
      <c r="Y750" s="3"/>
      <c r="Z750" s="3"/>
      <c r="AA750" s="3"/>
      <c r="AB750" s="3"/>
      <c r="AC750" s="3"/>
      <c r="AD750" s="3"/>
      <c r="AE750" s="3"/>
      <c r="AF750" s="3"/>
      <c r="AG750" s="3"/>
      <c r="AH750" s="3"/>
      <c r="AI750" s="3"/>
      <c r="AJ750" s="3"/>
      <c r="AK750" s="3"/>
      <c r="AL750" s="3"/>
      <c r="AM750" s="3"/>
      <c r="AN750" s="3"/>
      <c r="AO750" s="3"/>
      <c r="AP750" s="3"/>
      <c r="AQ750" s="3"/>
      <c r="AR750" s="3"/>
      <c r="AS750" s="3"/>
      <c r="AT750" s="3"/>
      <c r="AU750" s="3"/>
      <c r="AV750" s="3"/>
      <c r="AW750" s="3"/>
      <c r="AX750" s="3"/>
      <c r="AY750" s="3"/>
      <c r="AZ750" s="3"/>
      <c r="BA750" s="3"/>
      <c r="BB750" s="3"/>
      <c r="BC750" s="3"/>
      <c r="BD750" s="3"/>
      <c r="BE750" s="3"/>
      <c r="BF750" s="3"/>
      <c r="BG750" s="3"/>
    </row>
    <row r="751" spans="1:59" ht="21.75" customHeight="1" x14ac:dyDescent="0.2">
      <c r="A751" s="3"/>
      <c r="B751" s="3"/>
      <c r="C751" s="3"/>
      <c r="D751" s="3"/>
      <c r="E751" s="3"/>
      <c r="F751" s="3"/>
      <c r="G751" s="3"/>
      <c r="H751" s="3"/>
      <c r="I751" s="3"/>
      <c r="J751" s="3"/>
      <c r="M751" s="5"/>
      <c r="N751" s="3"/>
      <c r="O751" s="3"/>
      <c r="P751" s="3"/>
      <c r="Q751" s="3"/>
      <c r="R751" s="3"/>
      <c r="S751" s="3"/>
      <c r="T751" s="3"/>
      <c r="U751" s="3"/>
      <c r="V751" s="3"/>
      <c r="W751" s="3"/>
      <c r="X751" s="3"/>
      <c r="Y751" s="3"/>
      <c r="Z751" s="3"/>
      <c r="AA751" s="3"/>
      <c r="AB751" s="3"/>
      <c r="AC751" s="3"/>
      <c r="AD751" s="3"/>
      <c r="AE751" s="3"/>
      <c r="AF751" s="3"/>
      <c r="AG751" s="3"/>
      <c r="AH751" s="3"/>
      <c r="AI751" s="3"/>
      <c r="AJ751" s="3"/>
      <c r="AK751" s="3"/>
      <c r="AL751" s="3"/>
      <c r="AM751" s="3"/>
      <c r="AN751" s="3"/>
      <c r="AO751" s="3"/>
      <c r="AP751" s="3"/>
      <c r="AQ751" s="3"/>
      <c r="AR751" s="3"/>
      <c r="AS751" s="3"/>
      <c r="AT751" s="3"/>
      <c r="AU751" s="3"/>
      <c r="AV751" s="3"/>
      <c r="AW751" s="3"/>
      <c r="AX751" s="3"/>
      <c r="AY751" s="3"/>
      <c r="AZ751" s="3"/>
      <c r="BA751" s="3"/>
      <c r="BB751" s="3"/>
      <c r="BC751" s="3"/>
      <c r="BD751" s="3"/>
      <c r="BE751" s="3"/>
      <c r="BF751" s="3"/>
      <c r="BG751" s="3"/>
    </row>
    <row r="752" spans="1:59" ht="21.75" customHeight="1" x14ac:dyDescent="0.2">
      <c r="A752" s="3"/>
      <c r="B752" s="3"/>
      <c r="C752" s="3"/>
      <c r="D752" s="3"/>
      <c r="E752" s="3"/>
      <c r="F752" s="3"/>
      <c r="G752" s="3"/>
      <c r="H752" s="3"/>
      <c r="I752" s="3"/>
      <c r="J752" s="3"/>
      <c r="M752" s="5"/>
      <c r="N752" s="3"/>
      <c r="O752" s="3"/>
      <c r="P752" s="3"/>
      <c r="Q752" s="3"/>
      <c r="R752" s="3"/>
      <c r="S752" s="3"/>
      <c r="T752" s="3"/>
      <c r="U752" s="3"/>
      <c r="V752" s="3"/>
      <c r="W752" s="3"/>
      <c r="X752" s="3"/>
      <c r="Y752" s="3"/>
      <c r="Z752" s="3"/>
      <c r="AA752" s="3"/>
      <c r="AB752" s="3"/>
      <c r="AC752" s="3"/>
      <c r="AD752" s="3"/>
      <c r="AE752" s="3"/>
      <c r="AF752" s="3"/>
      <c r="AG752" s="3"/>
      <c r="AH752" s="3"/>
      <c r="AI752" s="3"/>
      <c r="AJ752" s="3"/>
      <c r="AK752" s="3"/>
      <c r="AL752" s="3"/>
      <c r="AM752" s="3"/>
      <c r="AN752" s="3"/>
      <c r="AO752" s="3"/>
      <c r="AP752" s="3"/>
      <c r="AQ752" s="3"/>
      <c r="AR752" s="3"/>
      <c r="AS752" s="3"/>
      <c r="AT752" s="3"/>
      <c r="AU752" s="3"/>
      <c r="AV752" s="3"/>
      <c r="AW752" s="3"/>
      <c r="AX752" s="3"/>
      <c r="AY752" s="3"/>
      <c r="AZ752" s="3"/>
      <c r="BA752" s="3"/>
      <c r="BB752" s="3"/>
      <c r="BC752" s="3"/>
      <c r="BD752" s="3"/>
      <c r="BE752" s="3"/>
      <c r="BF752" s="3"/>
      <c r="BG752" s="3"/>
    </row>
    <row r="753" spans="1:59" ht="21.75" customHeight="1" x14ac:dyDescent="0.2">
      <c r="A753" s="3"/>
      <c r="B753" s="3"/>
      <c r="C753" s="3"/>
      <c r="D753" s="3"/>
      <c r="E753" s="3"/>
      <c r="F753" s="3"/>
      <c r="G753" s="3"/>
      <c r="H753" s="3"/>
      <c r="I753" s="3"/>
      <c r="J753" s="3"/>
      <c r="M753" s="5"/>
      <c r="N753" s="3"/>
      <c r="O753" s="3"/>
      <c r="P753" s="3"/>
      <c r="Q753" s="3"/>
      <c r="R753" s="3"/>
      <c r="S753" s="3"/>
      <c r="T753" s="3"/>
      <c r="U753" s="3"/>
      <c r="V753" s="3"/>
      <c r="W753" s="3"/>
      <c r="X753" s="3"/>
      <c r="Y753" s="3"/>
      <c r="Z753" s="3"/>
      <c r="AA753" s="3"/>
      <c r="AB753" s="3"/>
      <c r="AC753" s="3"/>
      <c r="AD753" s="3"/>
      <c r="AE753" s="3"/>
      <c r="AF753" s="3"/>
      <c r="AG753" s="3"/>
      <c r="AH753" s="3"/>
      <c r="AI753" s="3"/>
      <c r="AJ753" s="3"/>
      <c r="AK753" s="3"/>
      <c r="AL753" s="3"/>
      <c r="AM753" s="3"/>
      <c r="AN753" s="3"/>
      <c r="AO753" s="3"/>
      <c r="AP753" s="3"/>
      <c r="AQ753" s="3"/>
      <c r="AR753" s="3"/>
      <c r="AS753" s="3"/>
      <c r="AT753" s="3"/>
      <c r="AU753" s="3"/>
      <c r="AV753" s="3"/>
      <c r="AW753" s="3"/>
      <c r="AX753" s="3"/>
      <c r="AY753" s="3"/>
      <c r="AZ753" s="3"/>
      <c r="BA753" s="3"/>
      <c r="BB753" s="3"/>
      <c r="BC753" s="3"/>
      <c r="BD753" s="3"/>
      <c r="BE753" s="3"/>
      <c r="BF753" s="3"/>
      <c r="BG753" s="3"/>
    </row>
    <row r="754" spans="1:59" ht="21.75" customHeight="1" x14ac:dyDescent="0.2">
      <c r="A754" s="3"/>
      <c r="B754" s="3"/>
      <c r="C754" s="3"/>
      <c r="D754" s="3"/>
      <c r="E754" s="3"/>
      <c r="F754" s="3"/>
      <c r="G754" s="3"/>
      <c r="H754" s="3"/>
      <c r="I754" s="3"/>
      <c r="J754" s="3"/>
      <c r="M754" s="5"/>
      <c r="N754" s="3"/>
      <c r="O754" s="3"/>
      <c r="P754" s="3"/>
      <c r="Q754" s="3"/>
      <c r="R754" s="3"/>
      <c r="S754" s="3"/>
      <c r="T754" s="3"/>
      <c r="U754" s="3"/>
      <c r="V754" s="3"/>
      <c r="W754" s="3"/>
      <c r="X754" s="3"/>
      <c r="Y754" s="3"/>
      <c r="Z754" s="3"/>
      <c r="AA754" s="3"/>
      <c r="AB754" s="3"/>
      <c r="AC754" s="3"/>
      <c r="AD754" s="3"/>
      <c r="AE754" s="3"/>
      <c r="AF754" s="3"/>
      <c r="AG754" s="3"/>
      <c r="AH754" s="3"/>
      <c r="AI754" s="3"/>
      <c r="AJ754" s="3"/>
      <c r="AK754" s="3"/>
      <c r="AL754" s="3"/>
      <c r="AM754" s="3"/>
      <c r="AN754" s="3"/>
      <c r="AO754" s="3"/>
      <c r="AP754" s="3"/>
      <c r="AQ754" s="3"/>
      <c r="AR754" s="3"/>
      <c r="AS754" s="3"/>
      <c r="AT754" s="3"/>
      <c r="AU754" s="3"/>
      <c r="AV754" s="3"/>
      <c r="AW754" s="3"/>
      <c r="AX754" s="3"/>
      <c r="AY754" s="3"/>
      <c r="AZ754" s="3"/>
      <c r="BA754" s="3"/>
      <c r="BB754" s="3"/>
      <c r="BC754" s="3"/>
      <c r="BD754" s="3"/>
      <c r="BE754" s="3"/>
      <c r="BF754" s="3"/>
      <c r="BG754" s="3"/>
    </row>
    <row r="755" spans="1:59" ht="21.75" customHeight="1" x14ac:dyDescent="0.2">
      <c r="A755" s="3"/>
      <c r="B755" s="3"/>
      <c r="C755" s="3"/>
      <c r="D755" s="3"/>
      <c r="E755" s="3"/>
      <c r="F755" s="3"/>
      <c r="G755" s="3"/>
      <c r="H755" s="3"/>
      <c r="I755" s="3"/>
      <c r="J755" s="3"/>
      <c r="M755" s="5"/>
      <c r="N755" s="3"/>
      <c r="O755" s="3"/>
      <c r="P755" s="3"/>
      <c r="Q755" s="3"/>
      <c r="R755" s="3"/>
      <c r="S755" s="3"/>
      <c r="T755" s="3"/>
      <c r="U755" s="3"/>
      <c r="V755" s="3"/>
      <c r="W755" s="3"/>
      <c r="X755" s="3"/>
      <c r="Y755" s="3"/>
      <c r="Z755" s="3"/>
      <c r="AA755" s="3"/>
      <c r="AB755" s="3"/>
      <c r="AC755" s="3"/>
      <c r="AD755" s="3"/>
      <c r="AE755" s="3"/>
      <c r="AF755" s="3"/>
      <c r="AG755" s="3"/>
      <c r="AH755" s="3"/>
      <c r="AI755" s="3"/>
      <c r="AJ755" s="3"/>
      <c r="AK755" s="3"/>
      <c r="AL755" s="3"/>
      <c r="AM755" s="3"/>
      <c r="AN755" s="3"/>
      <c r="AO755" s="3"/>
      <c r="AP755" s="3"/>
      <c r="AQ755" s="3"/>
      <c r="AR755" s="3"/>
      <c r="AS755" s="3"/>
      <c r="AT755" s="3"/>
      <c r="AU755" s="3"/>
      <c r="AV755" s="3"/>
      <c r="AW755" s="3"/>
      <c r="AX755" s="3"/>
      <c r="AY755" s="3"/>
      <c r="AZ755" s="3"/>
      <c r="BA755" s="3"/>
      <c r="BB755" s="3"/>
      <c r="BC755" s="3"/>
      <c r="BD755" s="3"/>
      <c r="BE755" s="3"/>
      <c r="BF755" s="3"/>
      <c r="BG755" s="3"/>
    </row>
    <row r="756" spans="1:59" ht="21.75" customHeight="1" x14ac:dyDescent="0.2">
      <c r="A756" s="3"/>
      <c r="B756" s="3"/>
      <c r="C756" s="3"/>
      <c r="D756" s="3"/>
      <c r="E756" s="3"/>
      <c r="F756" s="3"/>
      <c r="G756" s="3"/>
      <c r="H756" s="3"/>
      <c r="I756" s="3"/>
      <c r="J756" s="3"/>
      <c r="M756" s="5"/>
      <c r="N756" s="3"/>
      <c r="O756" s="3"/>
      <c r="P756" s="3"/>
      <c r="Q756" s="3"/>
      <c r="R756" s="3"/>
      <c r="S756" s="3"/>
      <c r="T756" s="3"/>
      <c r="U756" s="3"/>
      <c r="V756" s="3"/>
      <c r="W756" s="3"/>
      <c r="X756" s="3"/>
      <c r="Y756" s="3"/>
      <c r="Z756" s="3"/>
      <c r="AA756" s="3"/>
      <c r="AB756" s="3"/>
      <c r="AC756" s="3"/>
      <c r="AD756" s="3"/>
      <c r="AE756" s="3"/>
      <c r="AF756" s="3"/>
      <c r="AG756" s="3"/>
      <c r="AH756" s="3"/>
      <c r="AI756" s="3"/>
      <c r="AJ756" s="3"/>
      <c r="AK756" s="3"/>
      <c r="AL756" s="3"/>
      <c r="AM756" s="3"/>
      <c r="AN756" s="3"/>
      <c r="AO756" s="3"/>
      <c r="AP756" s="3"/>
      <c r="AQ756" s="3"/>
      <c r="AR756" s="3"/>
      <c r="AS756" s="3"/>
      <c r="AT756" s="3"/>
      <c r="AU756" s="3"/>
      <c r="AV756" s="3"/>
      <c r="AW756" s="3"/>
      <c r="AX756" s="3"/>
      <c r="AY756" s="3"/>
      <c r="AZ756" s="3"/>
      <c r="BA756" s="3"/>
      <c r="BB756" s="3"/>
      <c r="BC756" s="3"/>
      <c r="BD756" s="3"/>
      <c r="BE756" s="3"/>
      <c r="BF756" s="3"/>
      <c r="BG756" s="3"/>
    </row>
    <row r="757" spans="1:59" ht="21.75" customHeight="1" x14ac:dyDescent="0.2">
      <c r="A757" s="3"/>
      <c r="B757" s="3"/>
      <c r="C757" s="3"/>
      <c r="D757" s="3"/>
      <c r="E757" s="3"/>
      <c r="F757" s="3"/>
      <c r="G757" s="3"/>
      <c r="H757" s="3"/>
      <c r="I757" s="3"/>
      <c r="J757" s="3"/>
      <c r="M757" s="5"/>
      <c r="N757" s="3"/>
      <c r="O757" s="3"/>
      <c r="P757" s="3"/>
      <c r="Q757" s="3"/>
      <c r="R757" s="3"/>
      <c r="S757" s="3"/>
      <c r="T757" s="3"/>
      <c r="U757" s="3"/>
      <c r="V757" s="3"/>
      <c r="W757" s="3"/>
      <c r="X757" s="3"/>
      <c r="Y757" s="3"/>
      <c r="Z757" s="3"/>
      <c r="AA757" s="3"/>
      <c r="AB757" s="3"/>
      <c r="AC757" s="3"/>
      <c r="AD757" s="3"/>
      <c r="AE757" s="3"/>
      <c r="AF757" s="3"/>
      <c r="AG757" s="3"/>
      <c r="AH757" s="3"/>
      <c r="AI757" s="3"/>
      <c r="AJ757" s="3"/>
      <c r="AK757" s="3"/>
      <c r="AL757" s="3"/>
      <c r="AM757" s="3"/>
      <c r="AN757" s="3"/>
      <c r="AO757" s="3"/>
      <c r="AP757" s="3"/>
      <c r="AQ757" s="3"/>
      <c r="AR757" s="3"/>
      <c r="AS757" s="3"/>
      <c r="AT757" s="3"/>
      <c r="AU757" s="3"/>
      <c r="AV757" s="3"/>
      <c r="AW757" s="3"/>
      <c r="AX757" s="3"/>
      <c r="AY757" s="3"/>
      <c r="AZ757" s="3"/>
      <c r="BA757" s="3"/>
      <c r="BB757" s="3"/>
      <c r="BC757" s="3"/>
      <c r="BD757" s="3"/>
      <c r="BE757" s="3"/>
      <c r="BF757" s="3"/>
      <c r="BG757" s="3"/>
    </row>
    <row r="758" spans="1:59" ht="21.75" customHeight="1" x14ac:dyDescent="0.2">
      <c r="A758" s="3"/>
      <c r="B758" s="3"/>
      <c r="C758" s="3"/>
      <c r="D758" s="3"/>
      <c r="E758" s="3"/>
      <c r="F758" s="3"/>
      <c r="G758" s="3"/>
      <c r="H758" s="3"/>
      <c r="I758" s="3"/>
      <c r="J758" s="3"/>
      <c r="M758" s="5"/>
      <c r="N758" s="3"/>
      <c r="O758" s="3"/>
      <c r="P758" s="3"/>
      <c r="Q758" s="3"/>
      <c r="R758" s="3"/>
      <c r="S758" s="3"/>
      <c r="T758" s="3"/>
      <c r="U758" s="3"/>
      <c r="V758" s="3"/>
      <c r="W758" s="3"/>
      <c r="X758" s="3"/>
      <c r="Y758" s="3"/>
      <c r="Z758" s="3"/>
      <c r="AA758" s="3"/>
      <c r="AB758" s="3"/>
      <c r="AC758" s="3"/>
      <c r="AD758" s="3"/>
      <c r="AE758" s="3"/>
      <c r="AF758" s="3"/>
      <c r="AG758" s="3"/>
      <c r="AH758" s="3"/>
      <c r="AI758" s="3"/>
      <c r="AJ758" s="3"/>
      <c r="AK758" s="3"/>
      <c r="AL758" s="3"/>
      <c r="AM758" s="3"/>
      <c r="AN758" s="3"/>
      <c r="AO758" s="3"/>
      <c r="AP758" s="3"/>
      <c r="AQ758" s="3"/>
      <c r="AR758" s="3"/>
      <c r="AS758" s="3"/>
      <c r="AT758" s="3"/>
      <c r="AU758" s="3"/>
      <c r="AV758" s="3"/>
      <c r="AW758" s="3"/>
      <c r="AX758" s="3"/>
      <c r="AY758" s="3"/>
      <c r="AZ758" s="3"/>
      <c r="BA758" s="3"/>
      <c r="BB758" s="3"/>
      <c r="BC758" s="3"/>
      <c r="BD758" s="3"/>
      <c r="BE758" s="3"/>
      <c r="BF758" s="3"/>
      <c r="BG758" s="3"/>
    </row>
    <row r="759" spans="1:59" ht="21.75" customHeight="1" x14ac:dyDescent="0.2">
      <c r="A759" s="3"/>
      <c r="B759" s="3"/>
      <c r="C759" s="3"/>
      <c r="D759" s="3"/>
      <c r="E759" s="3"/>
      <c r="F759" s="3"/>
      <c r="G759" s="3"/>
      <c r="H759" s="3"/>
      <c r="I759" s="3"/>
      <c r="J759" s="3"/>
      <c r="M759" s="5"/>
      <c r="N759" s="3"/>
      <c r="O759" s="3"/>
      <c r="P759" s="3"/>
      <c r="Q759" s="3"/>
      <c r="R759" s="3"/>
      <c r="S759" s="3"/>
      <c r="T759" s="3"/>
      <c r="U759" s="3"/>
      <c r="V759" s="3"/>
      <c r="W759" s="3"/>
      <c r="X759" s="3"/>
      <c r="Y759" s="3"/>
      <c r="Z759" s="3"/>
      <c r="AA759" s="3"/>
      <c r="AB759" s="3"/>
      <c r="AC759" s="3"/>
      <c r="AD759" s="3"/>
      <c r="AE759" s="3"/>
      <c r="AF759" s="3"/>
      <c r="AG759" s="3"/>
      <c r="AH759" s="3"/>
      <c r="AI759" s="3"/>
      <c r="AJ759" s="3"/>
      <c r="AK759" s="3"/>
      <c r="AL759" s="3"/>
      <c r="AM759" s="3"/>
      <c r="AN759" s="3"/>
      <c r="AO759" s="3"/>
      <c r="AP759" s="3"/>
      <c r="AQ759" s="3"/>
      <c r="AR759" s="3"/>
      <c r="AS759" s="3"/>
      <c r="AT759" s="3"/>
      <c r="AU759" s="3"/>
      <c r="AV759" s="3"/>
      <c r="AW759" s="3"/>
      <c r="AX759" s="3"/>
      <c r="AY759" s="3"/>
      <c r="AZ759" s="3"/>
      <c r="BA759" s="3"/>
      <c r="BB759" s="3"/>
      <c r="BC759" s="3"/>
      <c r="BD759" s="3"/>
      <c r="BE759" s="3"/>
      <c r="BF759" s="3"/>
      <c r="BG759" s="3"/>
    </row>
    <row r="760" spans="1:59" ht="21.75" customHeight="1" x14ac:dyDescent="0.2">
      <c r="A760" s="3"/>
      <c r="B760" s="3"/>
      <c r="C760" s="3"/>
      <c r="D760" s="3"/>
      <c r="E760" s="3"/>
      <c r="F760" s="3"/>
      <c r="G760" s="3"/>
      <c r="H760" s="3"/>
      <c r="I760" s="3"/>
      <c r="J760" s="3"/>
      <c r="M760" s="5"/>
      <c r="N760" s="3"/>
      <c r="O760" s="3"/>
      <c r="P760" s="3"/>
      <c r="Q760" s="3"/>
      <c r="R760" s="3"/>
      <c r="S760" s="3"/>
      <c r="T760" s="3"/>
      <c r="U760" s="3"/>
      <c r="V760" s="3"/>
      <c r="W760" s="3"/>
      <c r="X760" s="3"/>
      <c r="Y760" s="3"/>
      <c r="Z760" s="3"/>
      <c r="AA760" s="3"/>
      <c r="AB760" s="3"/>
      <c r="AC760" s="3"/>
      <c r="AD760" s="3"/>
      <c r="AE760" s="3"/>
      <c r="AF760" s="3"/>
      <c r="AG760" s="3"/>
      <c r="AH760" s="3"/>
      <c r="AI760" s="3"/>
      <c r="AJ760" s="3"/>
      <c r="AK760" s="3"/>
      <c r="AL760" s="3"/>
      <c r="AM760" s="3"/>
      <c r="AN760" s="3"/>
      <c r="AO760" s="3"/>
      <c r="AP760" s="3"/>
      <c r="AQ760" s="3"/>
      <c r="AR760" s="3"/>
      <c r="AS760" s="3"/>
      <c r="AT760" s="3"/>
      <c r="AU760" s="3"/>
      <c r="AV760" s="3"/>
      <c r="AW760" s="3"/>
      <c r="AX760" s="3"/>
      <c r="AY760" s="3"/>
      <c r="AZ760" s="3"/>
      <c r="BA760" s="3"/>
      <c r="BB760" s="3"/>
      <c r="BC760" s="3"/>
      <c r="BD760" s="3"/>
      <c r="BE760" s="3"/>
      <c r="BF760" s="3"/>
      <c r="BG760" s="3"/>
    </row>
    <row r="761" spans="1:59" ht="21.75" customHeight="1" x14ac:dyDescent="0.2">
      <c r="A761" s="3"/>
      <c r="B761" s="3"/>
      <c r="C761" s="3"/>
      <c r="D761" s="3"/>
      <c r="E761" s="3"/>
      <c r="F761" s="3"/>
      <c r="G761" s="3"/>
      <c r="H761" s="3"/>
      <c r="I761" s="3"/>
      <c r="J761" s="3"/>
      <c r="M761" s="5"/>
      <c r="N761" s="3"/>
      <c r="O761" s="3"/>
      <c r="P761" s="3"/>
      <c r="Q761" s="3"/>
      <c r="R761" s="3"/>
      <c r="S761" s="3"/>
      <c r="T761" s="3"/>
      <c r="U761" s="3"/>
      <c r="V761" s="3"/>
      <c r="W761" s="3"/>
      <c r="X761" s="3"/>
      <c r="Y761" s="3"/>
      <c r="Z761" s="3"/>
      <c r="AA761" s="3"/>
      <c r="AB761" s="3"/>
      <c r="AC761" s="3"/>
      <c r="AD761" s="3"/>
      <c r="AE761" s="3"/>
      <c r="AF761" s="3"/>
      <c r="AG761" s="3"/>
      <c r="AH761" s="3"/>
      <c r="AI761" s="3"/>
      <c r="AJ761" s="3"/>
      <c r="AK761" s="3"/>
      <c r="AL761" s="3"/>
      <c r="AM761" s="3"/>
      <c r="AN761" s="3"/>
      <c r="AO761" s="3"/>
      <c r="AP761" s="3"/>
      <c r="AQ761" s="3"/>
      <c r="AR761" s="3"/>
      <c r="AS761" s="3"/>
      <c r="AT761" s="3"/>
      <c r="AU761" s="3"/>
      <c r="AV761" s="3"/>
      <c r="AW761" s="3"/>
      <c r="AX761" s="3"/>
      <c r="AY761" s="3"/>
      <c r="AZ761" s="3"/>
      <c r="BA761" s="3"/>
      <c r="BB761" s="3"/>
      <c r="BC761" s="3"/>
      <c r="BD761" s="3"/>
      <c r="BE761" s="3"/>
      <c r="BF761" s="3"/>
      <c r="BG761" s="3"/>
    </row>
    <row r="762" spans="1:59" ht="21.75" customHeight="1" x14ac:dyDescent="0.2">
      <c r="A762" s="3"/>
      <c r="B762" s="3"/>
      <c r="C762" s="3"/>
      <c r="D762" s="3"/>
      <c r="E762" s="3"/>
      <c r="F762" s="3"/>
      <c r="G762" s="3"/>
      <c r="H762" s="3"/>
      <c r="I762" s="3"/>
      <c r="J762" s="3"/>
      <c r="M762" s="5"/>
      <c r="N762" s="3"/>
      <c r="O762" s="3"/>
      <c r="P762" s="3"/>
      <c r="Q762" s="3"/>
      <c r="R762" s="3"/>
      <c r="S762" s="3"/>
      <c r="T762" s="3"/>
      <c r="U762" s="3"/>
      <c r="V762" s="3"/>
      <c r="W762" s="3"/>
      <c r="X762" s="3"/>
      <c r="Y762" s="3"/>
      <c r="Z762" s="3"/>
      <c r="AA762" s="3"/>
      <c r="AB762" s="3"/>
      <c r="AC762" s="3"/>
      <c r="AD762" s="3"/>
      <c r="AE762" s="3"/>
      <c r="AF762" s="3"/>
      <c r="AG762" s="3"/>
      <c r="AH762" s="3"/>
      <c r="AI762" s="3"/>
      <c r="AJ762" s="3"/>
      <c r="AK762" s="3"/>
      <c r="AL762" s="3"/>
      <c r="AM762" s="3"/>
      <c r="AN762" s="3"/>
      <c r="AO762" s="3"/>
      <c r="AP762" s="3"/>
      <c r="AQ762" s="3"/>
      <c r="AR762" s="3"/>
      <c r="AS762" s="3"/>
      <c r="AT762" s="3"/>
      <c r="AU762" s="3"/>
      <c r="AV762" s="3"/>
      <c r="AW762" s="3"/>
      <c r="AX762" s="3"/>
      <c r="AY762" s="3"/>
      <c r="AZ762" s="3"/>
      <c r="BA762" s="3"/>
      <c r="BB762" s="3"/>
      <c r="BC762" s="3"/>
      <c r="BD762" s="3"/>
      <c r="BE762" s="3"/>
      <c r="BF762" s="3"/>
      <c r="BG762" s="3"/>
    </row>
    <row r="763" spans="1:59" ht="21.75" customHeight="1" x14ac:dyDescent="0.2">
      <c r="A763" s="3"/>
      <c r="B763" s="3"/>
      <c r="C763" s="3"/>
      <c r="D763" s="3"/>
      <c r="E763" s="3"/>
      <c r="F763" s="3"/>
      <c r="G763" s="3"/>
      <c r="H763" s="3"/>
      <c r="I763" s="3"/>
      <c r="J763" s="3"/>
      <c r="M763" s="5"/>
      <c r="N763" s="3"/>
      <c r="O763" s="3"/>
      <c r="P763" s="3"/>
      <c r="Q763" s="3"/>
      <c r="R763" s="3"/>
      <c r="S763" s="3"/>
      <c r="T763" s="3"/>
      <c r="U763" s="3"/>
      <c r="V763" s="3"/>
      <c r="W763" s="3"/>
      <c r="X763" s="3"/>
      <c r="Y763" s="3"/>
      <c r="Z763" s="3"/>
      <c r="AA763" s="3"/>
      <c r="AB763" s="3"/>
      <c r="AC763" s="3"/>
      <c r="AD763" s="3"/>
      <c r="AE763" s="3"/>
      <c r="AF763" s="3"/>
      <c r="AG763" s="3"/>
      <c r="AH763" s="3"/>
      <c r="AI763" s="3"/>
      <c r="AJ763" s="3"/>
      <c r="AK763" s="3"/>
      <c r="AL763" s="3"/>
      <c r="AM763" s="3"/>
      <c r="AN763" s="3"/>
      <c r="AO763" s="3"/>
      <c r="AP763" s="3"/>
      <c r="AQ763" s="3"/>
      <c r="AR763" s="3"/>
      <c r="AS763" s="3"/>
      <c r="AT763" s="3"/>
      <c r="AU763" s="3"/>
      <c r="AV763" s="3"/>
      <c r="AW763" s="3"/>
      <c r="AX763" s="3"/>
      <c r="AY763" s="3"/>
      <c r="AZ763" s="3"/>
      <c r="BA763" s="3"/>
      <c r="BB763" s="3"/>
      <c r="BC763" s="3"/>
      <c r="BD763" s="3"/>
      <c r="BE763" s="3"/>
      <c r="BF763" s="3"/>
      <c r="BG763" s="3"/>
    </row>
    <row r="764" spans="1:59" ht="21.75" customHeight="1" x14ac:dyDescent="0.2">
      <c r="A764" s="3"/>
      <c r="B764" s="3"/>
      <c r="C764" s="3"/>
      <c r="D764" s="3"/>
      <c r="E764" s="3"/>
      <c r="F764" s="3"/>
      <c r="G764" s="3"/>
      <c r="H764" s="3"/>
      <c r="I764" s="3"/>
      <c r="J764" s="3"/>
      <c r="M764" s="5"/>
      <c r="N764" s="3"/>
      <c r="O764" s="3"/>
      <c r="P764" s="3"/>
      <c r="Q764" s="3"/>
      <c r="R764" s="3"/>
      <c r="S764" s="3"/>
      <c r="T764" s="3"/>
      <c r="U764" s="3"/>
      <c r="V764" s="3"/>
      <c r="W764" s="3"/>
      <c r="X764" s="3"/>
      <c r="Y764" s="3"/>
      <c r="Z764" s="3"/>
      <c r="AA764" s="3"/>
      <c r="AB764" s="3"/>
      <c r="AC764" s="3"/>
      <c r="AD764" s="3"/>
      <c r="AE764" s="3"/>
      <c r="AF764" s="3"/>
      <c r="AG764" s="3"/>
      <c r="AH764" s="3"/>
      <c r="AI764" s="3"/>
      <c r="AJ764" s="3"/>
      <c r="AK764" s="3"/>
      <c r="AL764" s="3"/>
      <c r="AM764" s="3"/>
      <c r="AN764" s="3"/>
      <c r="AO764" s="3"/>
      <c r="AP764" s="3"/>
      <c r="AQ764" s="3"/>
      <c r="AR764" s="3"/>
      <c r="AS764" s="3"/>
      <c r="AT764" s="3"/>
      <c r="AU764" s="3"/>
      <c r="AV764" s="3"/>
      <c r="AW764" s="3"/>
      <c r="AX764" s="3"/>
      <c r="AY764" s="3"/>
      <c r="AZ764" s="3"/>
      <c r="BA764" s="3"/>
      <c r="BB764" s="3"/>
      <c r="BC764" s="3"/>
      <c r="BD764" s="3"/>
      <c r="BE764" s="3"/>
      <c r="BF764" s="3"/>
      <c r="BG764" s="3"/>
    </row>
    <row r="765" spans="1:59" ht="21.75" customHeight="1" x14ac:dyDescent="0.2">
      <c r="A765" s="3"/>
      <c r="B765" s="3"/>
      <c r="C765" s="3"/>
      <c r="D765" s="3"/>
      <c r="E765" s="3"/>
      <c r="F765" s="3"/>
      <c r="G765" s="3"/>
      <c r="H765" s="3"/>
      <c r="I765" s="3"/>
      <c r="J765" s="3"/>
      <c r="M765" s="5"/>
      <c r="N765" s="3"/>
      <c r="O765" s="3"/>
      <c r="P765" s="3"/>
      <c r="Q765" s="3"/>
      <c r="R765" s="3"/>
      <c r="S765" s="3"/>
      <c r="T765" s="3"/>
      <c r="U765" s="3"/>
      <c r="V765" s="3"/>
      <c r="W765" s="3"/>
      <c r="X765" s="3"/>
      <c r="Y765" s="3"/>
      <c r="Z765" s="3"/>
      <c r="AA765" s="3"/>
      <c r="AB765" s="3"/>
      <c r="AC765" s="3"/>
      <c r="AD765" s="3"/>
      <c r="AE765" s="3"/>
      <c r="AF765" s="3"/>
      <c r="AG765" s="3"/>
      <c r="AH765" s="3"/>
      <c r="AI765" s="3"/>
      <c r="AJ765" s="3"/>
      <c r="AK765" s="3"/>
      <c r="AL765" s="3"/>
      <c r="AM765" s="3"/>
      <c r="AN765" s="3"/>
      <c r="AO765" s="3"/>
      <c r="AP765" s="3"/>
      <c r="AQ765" s="3"/>
      <c r="AR765" s="3"/>
      <c r="AS765" s="3"/>
      <c r="AT765" s="3"/>
      <c r="AU765" s="3"/>
      <c r="AV765" s="3"/>
      <c r="AW765" s="3"/>
      <c r="AX765" s="3"/>
      <c r="AY765" s="3"/>
      <c r="AZ765" s="3"/>
      <c r="BA765" s="3"/>
      <c r="BB765" s="3"/>
      <c r="BC765" s="3"/>
      <c r="BD765" s="3"/>
      <c r="BE765" s="3"/>
      <c r="BF765" s="3"/>
      <c r="BG765" s="3"/>
    </row>
    <row r="766" spans="1:59" ht="21.75" customHeight="1" x14ac:dyDescent="0.2">
      <c r="A766" s="3"/>
      <c r="B766" s="3"/>
      <c r="C766" s="3"/>
      <c r="D766" s="3"/>
      <c r="E766" s="3"/>
      <c r="F766" s="3"/>
      <c r="G766" s="3"/>
      <c r="H766" s="3"/>
      <c r="I766" s="3"/>
      <c r="J766" s="3"/>
      <c r="M766" s="5"/>
      <c r="N766" s="3"/>
      <c r="O766" s="3"/>
      <c r="P766" s="3"/>
      <c r="Q766" s="3"/>
      <c r="R766" s="3"/>
      <c r="S766" s="3"/>
      <c r="T766" s="3"/>
      <c r="U766" s="3"/>
      <c r="V766" s="3"/>
      <c r="W766" s="3"/>
      <c r="X766" s="3"/>
      <c r="Y766" s="3"/>
      <c r="Z766" s="3"/>
      <c r="AA766" s="3"/>
      <c r="AB766" s="3"/>
      <c r="AC766" s="3"/>
      <c r="AD766" s="3"/>
      <c r="AE766" s="3"/>
      <c r="AF766" s="3"/>
      <c r="AG766" s="3"/>
      <c r="AH766" s="3"/>
      <c r="AI766" s="3"/>
      <c r="AJ766" s="3"/>
      <c r="AK766" s="3"/>
      <c r="AL766" s="3"/>
      <c r="AM766" s="3"/>
      <c r="AN766" s="3"/>
      <c r="AO766" s="3"/>
      <c r="AP766" s="3"/>
      <c r="AQ766" s="3"/>
      <c r="AR766" s="3"/>
      <c r="AS766" s="3"/>
      <c r="AT766" s="3"/>
      <c r="AU766" s="3"/>
      <c r="AV766" s="3"/>
      <c r="AW766" s="3"/>
      <c r="AX766" s="3"/>
      <c r="AY766" s="3"/>
      <c r="AZ766" s="3"/>
      <c r="BA766" s="3"/>
      <c r="BB766" s="3"/>
      <c r="BC766" s="3"/>
      <c r="BD766" s="3"/>
      <c r="BE766" s="3"/>
      <c r="BF766" s="3"/>
      <c r="BG766" s="3"/>
    </row>
    <row r="767" spans="1:59" ht="21.75" customHeight="1" x14ac:dyDescent="0.2">
      <c r="A767" s="3"/>
      <c r="B767" s="3"/>
      <c r="C767" s="3"/>
      <c r="D767" s="3"/>
      <c r="E767" s="3"/>
      <c r="F767" s="3"/>
      <c r="G767" s="3"/>
      <c r="H767" s="3"/>
      <c r="I767" s="3"/>
      <c r="J767" s="3"/>
      <c r="M767" s="5"/>
      <c r="N767" s="3"/>
      <c r="O767" s="3"/>
      <c r="P767" s="3"/>
      <c r="Q767" s="3"/>
      <c r="R767" s="3"/>
      <c r="S767" s="3"/>
      <c r="T767" s="3"/>
      <c r="U767" s="3"/>
      <c r="V767" s="3"/>
      <c r="W767" s="3"/>
      <c r="X767" s="3"/>
      <c r="Y767" s="3"/>
      <c r="Z767" s="3"/>
      <c r="AA767" s="3"/>
      <c r="AB767" s="3"/>
      <c r="AC767" s="3"/>
      <c r="AD767" s="3"/>
      <c r="AE767" s="3"/>
      <c r="AF767" s="3"/>
      <c r="AG767" s="3"/>
      <c r="AH767" s="3"/>
      <c r="AI767" s="3"/>
      <c r="AJ767" s="3"/>
      <c r="AK767" s="3"/>
      <c r="AL767" s="3"/>
      <c r="AM767" s="3"/>
      <c r="AN767" s="3"/>
      <c r="AO767" s="3"/>
      <c r="AP767" s="3"/>
      <c r="AQ767" s="3"/>
      <c r="AR767" s="3"/>
      <c r="AS767" s="3"/>
      <c r="AT767" s="3"/>
      <c r="AU767" s="3"/>
      <c r="AV767" s="3"/>
      <c r="AW767" s="3"/>
      <c r="AX767" s="3"/>
      <c r="AY767" s="3"/>
      <c r="AZ767" s="3"/>
      <c r="BA767" s="3"/>
      <c r="BB767" s="3"/>
      <c r="BC767" s="3"/>
      <c r="BD767" s="3"/>
      <c r="BE767" s="3"/>
      <c r="BF767" s="3"/>
      <c r="BG767" s="3"/>
    </row>
    <row r="768" spans="1:59" ht="21.75" customHeight="1" x14ac:dyDescent="0.2">
      <c r="A768" s="3"/>
      <c r="B768" s="3"/>
      <c r="C768" s="3"/>
      <c r="D768" s="3"/>
      <c r="E768" s="3"/>
      <c r="F768" s="3"/>
      <c r="G768" s="3"/>
      <c r="H768" s="3"/>
      <c r="I768" s="3"/>
      <c r="J768" s="3"/>
      <c r="M768" s="5"/>
      <c r="N768" s="3"/>
      <c r="O768" s="3"/>
      <c r="P768" s="3"/>
      <c r="Q768" s="3"/>
      <c r="R768" s="3"/>
      <c r="S768" s="3"/>
      <c r="T768" s="3"/>
      <c r="U768" s="3"/>
      <c r="V768" s="3"/>
      <c r="W768" s="3"/>
      <c r="X768" s="3"/>
      <c r="Y768" s="3"/>
      <c r="Z768" s="3"/>
      <c r="AA768" s="3"/>
      <c r="AB768" s="3"/>
      <c r="AC768" s="3"/>
      <c r="AD768" s="3"/>
      <c r="AE768" s="3"/>
      <c r="AF768" s="3"/>
      <c r="AG768" s="3"/>
      <c r="AH768" s="3"/>
      <c r="AI768" s="3"/>
      <c r="AJ768" s="3"/>
      <c r="AK768" s="3"/>
      <c r="AL768" s="3"/>
      <c r="AM768" s="3"/>
      <c r="AN768" s="3"/>
      <c r="AO768" s="3"/>
      <c r="AP768" s="3"/>
      <c r="AQ768" s="3"/>
      <c r="AR768" s="3"/>
      <c r="AS768" s="3"/>
      <c r="AT768" s="3"/>
      <c r="AU768" s="3"/>
      <c r="AV768" s="3"/>
      <c r="AW768" s="3"/>
      <c r="AX768" s="3"/>
      <c r="AY768" s="3"/>
      <c r="AZ768" s="3"/>
      <c r="BA768" s="3"/>
      <c r="BB768" s="3"/>
      <c r="BC768" s="3"/>
      <c r="BD768" s="3"/>
      <c r="BE768" s="3"/>
      <c r="BF768" s="3"/>
      <c r="BG768" s="3"/>
    </row>
    <row r="769" spans="1:59" ht="21.75" customHeight="1" x14ac:dyDescent="0.2">
      <c r="A769" s="3"/>
      <c r="B769" s="3"/>
      <c r="C769" s="3"/>
      <c r="D769" s="3"/>
      <c r="E769" s="3"/>
      <c r="F769" s="3"/>
      <c r="G769" s="3"/>
      <c r="H769" s="3"/>
      <c r="I769" s="3"/>
      <c r="J769" s="3"/>
      <c r="M769" s="5"/>
      <c r="N769" s="3"/>
      <c r="O769" s="3"/>
      <c r="P769" s="3"/>
      <c r="Q769" s="3"/>
      <c r="R769" s="3"/>
      <c r="S769" s="3"/>
      <c r="T769" s="3"/>
      <c r="U769" s="3"/>
      <c r="V769" s="3"/>
      <c r="W769" s="3"/>
      <c r="X769" s="3"/>
      <c r="Y769" s="3"/>
      <c r="Z769" s="3"/>
      <c r="AA769" s="3"/>
      <c r="AB769" s="3"/>
      <c r="AC769" s="3"/>
      <c r="AD769" s="3"/>
      <c r="AE769" s="3"/>
      <c r="AF769" s="3"/>
      <c r="AG769" s="3"/>
      <c r="AH769" s="3"/>
      <c r="AI769" s="3"/>
      <c r="AJ769" s="3"/>
      <c r="AK769" s="3"/>
      <c r="AL769" s="3"/>
      <c r="AM769" s="3"/>
      <c r="AN769" s="3"/>
      <c r="AO769" s="3"/>
      <c r="AP769" s="3"/>
      <c r="AQ769" s="3"/>
      <c r="AR769" s="3"/>
      <c r="AS769" s="3"/>
      <c r="AT769" s="3"/>
      <c r="AU769" s="3"/>
      <c r="AV769" s="3"/>
      <c r="AW769" s="3"/>
      <c r="AX769" s="3"/>
      <c r="AY769" s="3"/>
      <c r="AZ769" s="3"/>
      <c r="BA769" s="3"/>
      <c r="BB769" s="3"/>
      <c r="BC769" s="3"/>
      <c r="BD769" s="3"/>
      <c r="BE769" s="3"/>
      <c r="BF769" s="3"/>
      <c r="BG769" s="3"/>
    </row>
    <row r="770" spans="1:59" ht="21.75" customHeight="1" x14ac:dyDescent="0.2">
      <c r="A770" s="3"/>
      <c r="B770" s="3"/>
      <c r="C770" s="3"/>
      <c r="D770" s="3"/>
      <c r="E770" s="3"/>
      <c r="F770" s="3"/>
      <c r="G770" s="3"/>
      <c r="H770" s="3"/>
      <c r="I770" s="3"/>
      <c r="J770" s="3"/>
      <c r="M770" s="5"/>
      <c r="N770" s="3"/>
      <c r="O770" s="3"/>
      <c r="P770" s="3"/>
      <c r="Q770" s="3"/>
      <c r="R770" s="3"/>
      <c r="S770" s="3"/>
      <c r="T770" s="3"/>
      <c r="U770" s="3"/>
      <c r="V770" s="3"/>
      <c r="W770" s="3"/>
      <c r="X770" s="3"/>
      <c r="Y770" s="3"/>
      <c r="Z770" s="3"/>
      <c r="AA770" s="3"/>
      <c r="AB770" s="3"/>
      <c r="AC770" s="3"/>
      <c r="AD770" s="3"/>
      <c r="AE770" s="3"/>
      <c r="AF770" s="3"/>
      <c r="AG770" s="3"/>
      <c r="AH770" s="3"/>
      <c r="AI770" s="3"/>
      <c r="AJ770" s="3"/>
      <c r="AK770" s="3"/>
      <c r="AL770" s="3"/>
      <c r="AM770" s="3"/>
      <c r="AN770" s="3"/>
      <c r="AO770" s="3"/>
      <c r="AP770" s="3"/>
      <c r="AQ770" s="3"/>
      <c r="AR770" s="3"/>
      <c r="AS770" s="3"/>
      <c r="AT770" s="3"/>
      <c r="AU770" s="3"/>
      <c r="AV770" s="3"/>
      <c r="AW770" s="3"/>
      <c r="AX770" s="3"/>
      <c r="AY770" s="3"/>
      <c r="AZ770" s="3"/>
      <c r="BA770" s="3"/>
      <c r="BB770" s="3"/>
      <c r="BC770" s="3"/>
      <c r="BD770" s="3"/>
      <c r="BE770" s="3"/>
      <c r="BF770" s="3"/>
      <c r="BG770" s="3"/>
    </row>
    <row r="771" spans="1:59" ht="21.75" customHeight="1" x14ac:dyDescent="0.2">
      <c r="A771" s="3"/>
      <c r="B771" s="3"/>
      <c r="C771" s="3"/>
      <c r="D771" s="3"/>
      <c r="E771" s="3"/>
      <c r="F771" s="3"/>
      <c r="G771" s="3"/>
      <c r="H771" s="3"/>
      <c r="I771" s="3"/>
      <c r="J771" s="3"/>
      <c r="M771" s="5"/>
      <c r="N771" s="3"/>
      <c r="O771" s="3"/>
      <c r="P771" s="3"/>
      <c r="Q771" s="3"/>
      <c r="R771" s="3"/>
      <c r="S771" s="3"/>
      <c r="T771" s="3"/>
      <c r="U771" s="3"/>
      <c r="V771" s="3"/>
      <c r="W771" s="3"/>
      <c r="X771" s="3"/>
      <c r="Y771" s="3"/>
      <c r="Z771" s="3"/>
      <c r="AA771" s="3"/>
      <c r="AB771" s="3"/>
      <c r="AC771" s="3"/>
      <c r="AD771" s="3"/>
      <c r="AE771" s="3"/>
      <c r="AF771" s="3"/>
      <c r="AG771" s="3"/>
      <c r="AH771" s="3"/>
      <c r="AI771" s="3"/>
      <c r="AJ771" s="3"/>
      <c r="AK771" s="3"/>
      <c r="AL771" s="3"/>
      <c r="AM771" s="3"/>
      <c r="AN771" s="3"/>
      <c r="AO771" s="3"/>
      <c r="AP771" s="3"/>
      <c r="AQ771" s="3"/>
      <c r="AR771" s="3"/>
      <c r="AS771" s="3"/>
      <c r="AT771" s="3"/>
      <c r="AU771" s="3"/>
      <c r="AV771" s="3"/>
      <c r="AW771" s="3"/>
      <c r="AX771" s="3"/>
      <c r="AY771" s="3"/>
      <c r="AZ771" s="3"/>
      <c r="BA771" s="3"/>
      <c r="BB771" s="3"/>
      <c r="BC771" s="3"/>
      <c r="BD771" s="3"/>
      <c r="BE771" s="3"/>
      <c r="BF771" s="3"/>
      <c r="BG771" s="3"/>
    </row>
    <row r="772" spans="1:59" ht="21.75" customHeight="1" x14ac:dyDescent="0.2">
      <c r="A772" s="3"/>
      <c r="B772" s="3"/>
      <c r="C772" s="3"/>
      <c r="D772" s="3"/>
      <c r="E772" s="3"/>
      <c r="F772" s="3"/>
      <c r="G772" s="3"/>
      <c r="H772" s="3"/>
      <c r="I772" s="3"/>
      <c r="J772" s="3"/>
      <c r="M772" s="5"/>
      <c r="N772" s="3"/>
      <c r="O772" s="3"/>
      <c r="P772" s="3"/>
      <c r="Q772" s="3"/>
      <c r="R772" s="3"/>
      <c r="S772" s="3"/>
      <c r="T772" s="3"/>
      <c r="U772" s="3"/>
      <c r="V772" s="3"/>
      <c r="W772" s="3"/>
      <c r="X772" s="3"/>
      <c r="Y772" s="3"/>
      <c r="Z772" s="3"/>
      <c r="AA772" s="3"/>
      <c r="AB772" s="3"/>
      <c r="AC772" s="3"/>
      <c r="AD772" s="3"/>
      <c r="AE772" s="3"/>
      <c r="AF772" s="3"/>
      <c r="AG772" s="3"/>
      <c r="AH772" s="3"/>
      <c r="AI772" s="3"/>
      <c r="AJ772" s="3"/>
      <c r="AK772" s="3"/>
      <c r="AL772" s="3"/>
      <c r="AM772" s="3"/>
      <c r="AN772" s="3"/>
      <c r="AO772" s="3"/>
      <c r="AP772" s="3"/>
      <c r="AQ772" s="3"/>
      <c r="AR772" s="3"/>
      <c r="AS772" s="3"/>
      <c r="AT772" s="3"/>
      <c r="AU772" s="3"/>
      <c r="AV772" s="3"/>
      <c r="AW772" s="3"/>
      <c r="AX772" s="3"/>
      <c r="AY772" s="3"/>
      <c r="AZ772" s="3"/>
      <c r="BA772" s="3"/>
      <c r="BB772" s="3"/>
      <c r="BC772" s="3"/>
      <c r="BD772" s="3"/>
      <c r="BE772" s="3"/>
      <c r="BF772" s="3"/>
      <c r="BG772" s="3"/>
    </row>
    <row r="773" spans="1:59" ht="21.75" customHeight="1" x14ac:dyDescent="0.2">
      <c r="A773" s="3"/>
      <c r="B773" s="3"/>
      <c r="C773" s="3"/>
      <c r="D773" s="3"/>
      <c r="E773" s="3"/>
      <c r="F773" s="3"/>
      <c r="G773" s="3"/>
      <c r="H773" s="3"/>
      <c r="I773" s="3"/>
      <c r="J773" s="3"/>
      <c r="M773" s="5"/>
      <c r="N773" s="3"/>
      <c r="O773" s="3"/>
      <c r="P773" s="3"/>
      <c r="Q773" s="3"/>
      <c r="R773" s="3"/>
      <c r="S773" s="3"/>
      <c r="T773" s="3"/>
      <c r="U773" s="3"/>
      <c r="V773" s="3"/>
      <c r="W773" s="3"/>
      <c r="X773" s="3"/>
      <c r="Y773" s="3"/>
      <c r="Z773" s="3"/>
      <c r="AA773" s="3"/>
      <c r="AB773" s="3"/>
      <c r="AC773" s="3"/>
      <c r="AD773" s="3"/>
      <c r="AE773" s="3"/>
      <c r="AF773" s="3"/>
      <c r="AG773" s="3"/>
      <c r="AH773" s="3"/>
      <c r="AI773" s="3"/>
      <c r="AJ773" s="3"/>
      <c r="AK773" s="3"/>
      <c r="AL773" s="3"/>
      <c r="AM773" s="3"/>
      <c r="AN773" s="3"/>
      <c r="AO773" s="3"/>
      <c r="AP773" s="3"/>
      <c r="AQ773" s="3"/>
      <c r="AR773" s="3"/>
      <c r="AS773" s="3"/>
      <c r="AT773" s="3"/>
      <c r="AU773" s="3"/>
      <c r="AV773" s="3"/>
      <c r="AW773" s="3"/>
      <c r="AX773" s="3"/>
      <c r="AY773" s="3"/>
      <c r="AZ773" s="3"/>
      <c r="BA773" s="3"/>
      <c r="BB773" s="3"/>
      <c r="BC773" s="3"/>
      <c r="BD773" s="3"/>
      <c r="BE773" s="3"/>
      <c r="BF773" s="3"/>
      <c r="BG773" s="3"/>
    </row>
    <row r="774" spans="1:59" ht="21.75" customHeight="1" x14ac:dyDescent="0.2">
      <c r="A774" s="3"/>
      <c r="B774" s="3"/>
      <c r="C774" s="3"/>
      <c r="D774" s="3"/>
      <c r="E774" s="3"/>
      <c r="F774" s="3"/>
      <c r="G774" s="3"/>
      <c r="H774" s="3"/>
      <c r="I774" s="3"/>
      <c r="J774" s="3"/>
      <c r="M774" s="5"/>
      <c r="N774" s="3"/>
      <c r="O774" s="3"/>
      <c r="P774" s="3"/>
      <c r="Q774" s="3"/>
      <c r="R774" s="3"/>
      <c r="S774" s="3"/>
      <c r="T774" s="3"/>
      <c r="U774" s="3"/>
      <c r="V774" s="3"/>
      <c r="W774" s="3"/>
      <c r="X774" s="3"/>
      <c r="Y774" s="3"/>
      <c r="Z774" s="3"/>
      <c r="AA774" s="3"/>
      <c r="AB774" s="3"/>
      <c r="AC774" s="3"/>
      <c r="AD774" s="3"/>
      <c r="AE774" s="3"/>
      <c r="AF774" s="3"/>
      <c r="AG774" s="3"/>
      <c r="AH774" s="3"/>
      <c r="AI774" s="3"/>
      <c r="AJ774" s="3"/>
      <c r="AK774" s="3"/>
      <c r="AL774" s="3"/>
      <c r="AM774" s="3"/>
      <c r="AN774" s="3"/>
      <c r="AO774" s="3"/>
      <c r="AP774" s="3"/>
      <c r="AQ774" s="3"/>
      <c r="AR774" s="3"/>
      <c r="AS774" s="3"/>
      <c r="AT774" s="3"/>
      <c r="AU774" s="3"/>
      <c r="AV774" s="3"/>
      <c r="AW774" s="3"/>
      <c r="AX774" s="3"/>
      <c r="AY774" s="3"/>
      <c r="AZ774" s="3"/>
      <c r="BA774" s="3"/>
      <c r="BB774" s="3"/>
      <c r="BC774" s="3"/>
      <c r="BD774" s="3"/>
      <c r="BE774" s="3"/>
      <c r="BF774" s="3"/>
      <c r="BG774" s="3"/>
    </row>
    <row r="775" spans="1:59" ht="21.75" customHeight="1" x14ac:dyDescent="0.2">
      <c r="A775" s="3"/>
      <c r="B775" s="3"/>
      <c r="C775" s="3"/>
      <c r="D775" s="3"/>
      <c r="E775" s="3"/>
      <c r="F775" s="3"/>
      <c r="G775" s="3"/>
      <c r="H775" s="3"/>
      <c r="I775" s="3"/>
      <c r="J775" s="3"/>
      <c r="M775" s="5"/>
      <c r="N775" s="3"/>
      <c r="O775" s="3"/>
      <c r="P775" s="3"/>
      <c r="Q775" s="3"/>
      <c r="R775" s="3"/>
      <c r="S775" s="3"/>
      <c r="T775" s="3"/>
      <c r="U775" s="3"/>
      <c r="V775" s="3"/>
      <c r="W775" s="3"/>
      <c r="X775" s="3"/>
      <c r="Y775" s="3"/>
      <c r="Z775" s="3"/>
      <c r="AA775" s="3"/>
      <c r="AB775" s="3"/>
      <c r="AC775" s="3"/>
      <c r="AD775" s="3"/>
      <c r="AE775" s="3"/>
      <c r="AF775" s="3"/>
      <c r="AG775" s="3"/>
      <c r="AH775" s="3"/>
      <c r="AI775" s="3"/>
      <c r="AJ775" s="3"/>
      <c r="AK775" s="3"/>
      <c r="AL775" s="3"/>
      <c r="AM775" s="3"/>
      <c r="AN775" s="3"/>
      <c r="AO775" s="3"/>
      <c r="AP775" s="3"/>
      <c r="AQ775" s="3"/>
      <c r="AR775" s="3"/>
      <c r="AS775" s="3"/>
      <c r="AT775" s="3"/>
      <c r="AU775" s="3"/>
      <c r="AV775" s="3"/>
      <c r="AW775" s="3"/>
      <c r="AX775" s="3"/>
      <c r="AY775" s="3"/>
      <c r="AZ775" s="3"/>
      <c r="BA775" s="3"/>
      <c r="BB775" s="3"/>
      <c r="BC775" s="3"/>
      <c r="BD775" s="3"/>
      <c r="BE775" s="3"/>
      <c r="BF775" s="3"/>
      <c r="BG775" s="3"/>
    </row>
    <row r="776" spans="1:59" ht="21.75" customHeight="1" x14ac:dyDescent="0.2">
      <c r="A776" s="3"/>
      <c r="B776" s="3"/>
      <c r="C776" s="3"/>
      <c r="D776" s="3"/>
      <c r="E776" s="3"/>
      <c r="F776" s="3"/>
      <c r="G776" s="3"/>
      <c r="H776" s="3"/>
      <c r="I776" s="3"/>
      <c r="J776" s="3"/>
      <c r="M776" s="5"/>
      <c r="N776" s="3"/>
      <c r="O776" s="3"/>
      <c r="P776" s="3"/>
      <c r="Q776" s="3"/>
      <c r="R776" s="3"/>
      <c r="S776" s="3"/>
      <c r="T776" s="3"/>
      <c r="U776" s="3"/>
      <c r="V776" s="3"/>
      <c r="W776" s="3"/>
      <c r="X776" s="3"/>
      <c r="Y776" s="3"/>
      <c r="Z776" s="3"/>
      <c r="AA776" s="3"/>
      <c r="AB776" s="3"/>
      <c r="AC776" s="3"/>
      <c r="AD776" s="3"/>
      <c r="AE776" s="3"/>
      <c r="AF776" s="3"/>
      <c r="AG776" s="3"/>
      <c r="AH776" s="3"/>
      <c r="AI776" s="3"/>
      <c r="AJ776" s="3"/>
      <c r="AK776" s="3"/>
      <c r="AL776" s="3"/>
      <c r="AM776" s="3"/>
      <c r="AN776" s="3"/>
      <c r="AO776" s="3"/>
      <c r="AP776" s="3"/>
      <c r="AQ776" s="3"/>
      <c r="AR776" s="3"/>
      <c r="AS776" s="3"/>
      <c r="AT776" s="3"/>
      <c r="AU776" s="3"/>
      <c r="AV776" s="3"/>
      <c r="AW776" s="3"/>
      <c r="AX776" s="3"/>
      <c r="AY776" s="3"/>
      <c r="AZ776" s="3"/>
      <c r="BA776" s="3"/>
      <c r="BB776" s="3"/>
      <c r="BC776" s="3"/>
      <c r="BD776" s="3"/>
      <c r="BE776" s="3"/>
      <c r="BF776" s="3"/>
      <c r="BG776" s="3"/>
    </row>
    <row r="777" spans="1:59" ht="21.75" customHeight="1" x14ac:dyDescent="0.2">
      <c r="A777" s="3"/>
      <c r="B777" s="3"/>
      <c r="C777" s="3"/>
      <c r="D777" s="3"/>
      <c r="E777" s="3"/>
      <c r="F777" s="3"/>
      <c r="G777" s="3"/>
      <c r="H777" s="3"/>
      <c r="I777" s="3"/>
      <c r="J777" s="3"/>
      <c r="M777" s="5"/>
      <c r="N777" s="3"/>
      <c r="O777" s="3"/>
      <c r="P777" s="3"/>
      <c r="Q777" s="3"/>
      <c r="R777" s="3"/>
      <c r="S777" s="3"/>
      <c r="T777" s="3"/>
      <c r="U777" s="3"/>
      <c r="V777" s="3"/>
      <c r="W777" s="3"/>
      <c r="X777" s="3"/>
      <c r="Y777" s="3"/>
      <c r="Z777" s="3"/>
      <c r="AA777" s="3"/>
      <c r="AB777" s="3"/>
      <c r="AC777" s="3"/>
      <c r="AD777" s="3"/>
      <c r="AE777" s="3"/>
      <c r="AF777" s="3"/>
      <c r="AG777" s="3"/>
      <c r="AH777" s="3"/>
      <c r="AI777" s="3"/>
      <c r="AJ777" s="3"/>
      <c r="AK777" s="3"/>
      <c r="AL777" s="3"/>
      <c r="AM777" s="3"/>
      <c r="AN777" s="3"/>
      <c r="AO777" s="3"/>
      <c r="AP777" s="3"/>
      <c r="AQ777" s="3"/>
      <c r="AR777" s="3"/>
      <c r="AS777" s="3"/>
      <c r="AT777" s="3"/>
      <c r="AU777" s="3"/>
      <c r="AV777" s="3"/>
      <c r="AW777" s="3"/>
      <c r="AX777" s="3"/>
      <c r="AY777" s="3"/>
      <c r="AZ777" s="3"/>
      <c r="BA777" s="3"/>
      <c r="BB777" s="3"/>
      <c r="BC777" s="3"/>
      <c r="BD777" s="3"/>
      <c r="BE777" s="3"/>
      <c r="BF777" s="3"/>
      <c r="BG777" s="3"/>
    </row>
    <row r="778" spans="1:59" ht="21.75" customHeight="1" x14ac:dyDescent="0.2">
      <c r="A778" s="3"/>
      <c r="B778" s="3"/>
      <c r="C778" s="3"/>
      <c r="D778" s="3"/>
      <c r="E778" s="3"/>
      <c r="F778" s="3"/>
      <c r="G778" s="3"/>
      <c r="H778" s="3"/>
      <c r="I778" s="3"/>
      <c r="J778" s="3"/>
      <c r="M778" s="5"/>
      <c r="N778" s="3"/>
      <c r="O778" s="3"/>
      <c r="P778" s="3"/>
      <c r="Q778" s="3"/>
      <c r="R778" s="3"/>
      <c r="S778" s="3"/>
      <c r="T778" s="3"/>
      <c r="U778" s="3"/>
      <c r="V778" s="3"/>
      <c r="W778" s="3"/>
      <c r="X778" s="3"/>
      <c r="Y778" s="3"/>
      <c r="Z778" s="3"/>
      <c r="AA778" s="3"/>
      <c r="AB778" s="3"/>
      <c r="AC778" s="3"/>
      <c r="AD778" s="3"/>
      <c r="AE778" s="3"/>
      <c r="AF778" s="3"/>
      <c r="AG778" s="3"/>
      <c r="AH778" s="3"/>
      <c r="AI778" s="3"/>
      <c r="AJ778" s="3"/>
      <c r="AK778" s="3"/>
      <c r="AL778" s="3"/>
      <c r="AM778" s="3"/>
      <c r="AN778" s="3"/>
      <c r="AO778" s="3"/>
      <c r="AP778" s="3"/>
      <c r="AQ778" s="3"/>
      <c r="AR778" s="3"/>
      <c r="AS778" s="3"/>
      <c r="AT778" s="3"/>
      <c r="AU778" s="3"/>
      <c r="AV778" s="3"/>
      <c r="AW778" s="3"/>
      <c r="AX778" s="3"/>
      <c r="AY778" s="3"/>
      <c r="AZ778" s="3"/>
      <c r="BA778" s="3"/>
      <c r="BB778" s="3"/>
      <c r="BC778" s="3"/>
      <c r="BD778" s="3"/>
      <c r="BE778" s="3"/>
      <c r="BF778" s="3"/>
      <c r="BG778" s="3"/>
    </row>
    <row r="779" spans="1:59" ht="21.75" customHeight="1" x14ac:dyDescent="0.2">
      <c r="A779" s="3"/>
      <c r="B779" s="3"/>
      <c r="C779" s="3"/>
      <c r="D779" s="3"/>
      <c r="E779" s="3"/>
      <c r="F779" s="3"/>
      <c r="G779" s="3"/>
      <c r="H779" s="3"/>
      <c r="I779" s="3"/>
      <c r="J779" s="3"/>
      <c r="M779" s="5"/>
      <c r="N779" s="3"/>
      <c r="O779" s="3"/>
      <c r="P779" s="3"/>
      <c r="Q779" s="3"/>
      <c r="R779" s="3"/>
      <c r="S779" s="3"/>
      <c r="T779" s="3"/>
      <c r="U779" s="3"/>
      <c r="V779" s="3"/>
      <c r="W779" s="3"/>
      <c r="X779" s="3"/>
      <c r="Y779" s="3"/>
      <c r="Z779" s="3"/>
      <c r="AA779" s="3"/>
      <c r="AB779" s="3"/>
      <c r="AC779" s="3"/>
      <c r="AD779" s="3"/>
      <c r="AE779" s="3"/>
      <c r="AF779" s="3"/>
      <c r="AG779" s="3"/>
      <c r="AH779" s="3"/>
      <c r="AI779" s="3"/>
      <c r="AJ779" s="3"/>
      <c r="AK779" s="3"/>
      <c r="AL779" s="3"/>
      <c r="AM779" s="3"/>
      <c r="AN779" s="3"/>
      <c r="AO779" s="3"/>
      <c r="AP779" s="3"/>
      <c r="AQ779" s="3"/>
      <c r="AR779" s="3"/>
      <c r="AS779" s="3"/>
      <c r="AT779" s="3"/>
      <c r="AU779" s="3"/>
      <c r="AV779" s="3"/>
      <c r="AW779" s="3"/>
      <c r="AX779" s="3"/>
      <c r="AY779" s="3"/>
      <c r="AZ779" s="3"/>
      <c r="BA779" s="3"/>
      <c r="BB779" s="3"/>
      <c r="BC779" s="3"/>
      <c r="BD779" s="3"/>
      <c r="BE779" s="3"/>
      <c r="BF779" s="3"/>
      <c r="BG779" s="3"/>
    </row>
    <row r="780" spans="1:59" ht="21.75" customHeight="1" x14ac:dyDescent="0.2">
      <c r="A780" s="3"/>
      <c r="B780" s="3"/>
      <c r="C780" s="3"/>
      <c r="D780" s="3"/>
      <c r="E780" s="3"/>
      <c r="F780" s="3"/>
      <c r="G780" s="3"/>
      <c r="H780" s="3"/>
      <c r="I780" s="3"/>
      <c r="J780" s="3"/>
      <c r="M780" s="5"/>
      <c r="N780" s="3"/>
      <c r="O780" s="3"/>
      <c r="P780" s="3"/>
      <c r="Q780" s="3"/>
      <c r="R780" s="3"/>
      <c r="S780" s="3"/>
      <c r="T780" s="3"/>
      <c r="U780" s="3"/>
      <c r="V780" s="3"/>
      <c r="W780" s="3"/>
      <c r="X780" s="3"/>
      <c r="Y780" s="3"/>
      <c r="Z780" s="3"/>
      <c r="AA780" s="3"/>
      <c r="AB780" s="3"/>
      <c r="AC780" s="3"/>
      <c r="AD780" s="3"/>
      <c r="AE780" s="3"/>
      <c r="AF780" s="3"/>
      <c r="AG780" s="3"/>
      <c r="AH780" s="3"/>
      <c r="AI780" s="3"/>
      <c r="AJ780" s="3"/>
      <c r="AK780" s="3"/>
      <c r="AL780" s="3"/>
      <c r="AM780" s="3"/>
      <c r="AN780" s="3"/>
      <c r="AO780" s="3"/>
      <c r="AP780" s="3"/>
      <c r="AQ780" s="3"/>
      <c r="AR780" s="3"/>
      <c r="AS780" s="3"/>
      <c r="AT780" s="3"/>
      <c r="AU780" s="3"/>
      <c r="AV780" s="3"/>
      <c r="AW780" s="3"/>
      <c r="AX780" s="3"/>
      <c r="AY780" s="3"/>
      <c r="AZ780" s="3"/>
      <c r="BA780" s="3"/>
      <c r="BB780" s="3"/>
      <c r="BC780" s="3"/>
      <c r="BD780" s="3"/>
      <c r="BE780" s="3"/>
      <c r="BF780" s="3"/>
      <c r="BG780" s="3"/>
    </row>
    <row r="781" spans="1:59" ht="21.75" customHeight="1" x14ac:dyDescent="0.2">
      <c r="A781" s="3"/>
      <c r="B781" s="3"/>
      <c r="C781" s="3"/>
      <c r="D781" s="3"/>
      <c r="E781" s="3"/>
      <c r="F781" s="3"/>
      <c r="G781" s="3"/>
      <c r="H781" s="3"/>
      <c r="I781" s="3"/>
      <c r="J781" s="3"/>
      <c r="M781" s="5"/>
      <c r="N781" s="3"/>
      <c r="O781" s="3"/>
      <c r="P781" s="3"/>
      <c r="Q781" s="3"/>
      <c r="R781" s="3"/>
      <c r="S781" s="3"/>
      <c r="T781" s="3"/>
      <c r="U781" s="3"/>
      <c r="V781" s="3"/>
      <c r="W781" s="3"/>
      <c r="X781" s="3"/>
      <c r="Y781" s="3"/>
      <c r="Z781" s="3"/>
      <c r="AA781" s="3"/>
      <c r="AB781" s="3"/>
      <c r="AC781" s="3"/>
      <c r="AD781" s="3"/>
      <c r="AE781" s="3"/>
      <c r="AF781" s="3"/>
      <c r="AG781" s="3"/>
      <c r="AH781" s="3"/>
      <c r="AI781" s="3"/>
      <c r="AJ781" s="3"/>
      <c r="AK781" s="3"/>
      <c r="AL781" s="3"/>
      <c r="AM781" s="3"/>
      <c r="AN781" s="3"/>
      <c r="AO781" s="3"/>
      <c r="AP781" s="3"/>
      <c r="AQ781" s="3"/>
      <c r="AR781" s="3"/>
      <c r="AS781" s="3"/>
      <c r="AT781" s="3"/>
      <c r="AU781" s="3"/>
      <c r="AV781" s="3"/>
      <c r="AW781" s="3"/>
      <c r="AX781" s="3"/>
      <c r="AY781" s="3"/>
      <c r="AZ781" s="3"/>
      <c r="BA781" s="3"/>
      <c r="BB781" s="3"/>
      <c r="BC781" s="3"/>
      <c r="BD781" s="3"/>
      <c r="BE781" s="3"/>
      <c r="BF781" s="3"/>
      <c r="BG781" s="3"/>
    </row>
    <row r="782" spans="1:59" ht="21.75" customHeight="1" x14ac:dyDescent="0.2">
      <c r="A782" s="3"/>
      <c r="B782" s="3"/>
      <c r="C782" s="3"/>
      <c r="D782" s="3"/>
      <c r="E782" s="3"/>
      <c r="F782" s="3"/>
      <c r="G782" s="3"/>
      <c r="H782" s="3"/>
      <c r="I782" s="3"/>
      <c r="J782" s="3"/>
      <c r="M782" s="5"/>
      <c r="N782" s="3"/>
      <c r="O782" s="3"/>
      <c r="P782" s="3"/>
      <c r="Q782" s="3"/>
      <c r="R782" s="3"/>
      <c r="S782" s="3"/>
      <c r="T782" s="3"/>
      <c r="U782" s="3"/>
      <c r="V782" s="3"/>
      <c r="W782" s="3"/>
      <c r="X782" s="3"/>
      <c r="Y782" s="3"/>
      <c r="Z782" s="3"/>
      <c r="AA782" s="3"/>
      <c r="AB782" s="3"/>
      <c r="AC782" s="3"/>
      <c r="AD782" s="3"/>
      <c r="AE782" s="3"/>
      <c r="AF782" s="3"/>
      <c r="AG782" s="3"/>
      <c r="AH782" s="3"/>
      <c r="AI782" s="3"/>
      <c r="AJ782" s="3"/>
      <c r="AK782" s="3"/>
      <c r="AL782" s="3"/>
      <c r="AM782" s="3"/>
      <c r="AN782" s="3"/>
      <c r="AO782" s="3"/>
      <c r="AP782" s="3"/>
      <c r="AQ782" s="3"/>
      <c r="AR782" s="3"/>
      <c r="AS782" s="3"/>
      <c r="AT782" s="3"/>
      <c r="AU782" s="3"/>
      <c r="AV782" s="3"/>
      <c r="AW782" s="3"/>
      <c r="AX782" s="3"/>
      <c r="AY782" s="3"/>
      <c r="AZ782" s="3"/>
      <c r="BA782" s="3"/>
      <c r="BB782" s="3"/>
      <c r="BC782" s="3"/>
      <c r="BD782" s="3"/>
      <c r="BE782" s="3"/>
      <c r="BF782" s="3"/>
      <c r="BG782" s="3"/>
    </row>
    <row r="783" spans="1:59" ht="21.75" customHeight="1" x14ac:dyDescent="0.2">
      <c r="A783" s="3"/>
      <c r="B783" s="3"/>
      <c r="C783" s="3"/>
      <c r="D783" s="3"/>
      <c r="E783" s="3"/>
      <c r="F783" s="3"/>
      <c r="G783" s="3"/>
      <c r="H783" s="3"/>
      <c r="I783" s="3"/>
      <c r="J783" s="3"/>
      <c r="M783" s="5"/>
      <c r="N783" s="3"/>
      <c r="O783" s="3"/>
      <c r="P783" s="3"/>
      <c r="Q783" s="3"/>
      <c r="R783" s="3"/>
      <c r="S783" s="3"/>
      <c r="T783" s="3"/>
      <c r="U783" s="3"/>
      <c r="V783" s="3"/>
      <c r="W783" s="3"/>
      <c r="X783" s="3"/>
      <c r="Y783" s="3"/>
      <c r="Z783" s="3"/>
      <c r="AA783" s="3"/>
      <c r="AB783" s="3"/>
      <c r="AC783" s="3"/>
      <c r="AD783" s="3"/>
      <c r="AE783" s="3"/>
      <c r="AF783" s="3"/>
      <c r="AG783" s="3"/>
      <c r="AH783" s="3"/>
      <c r="AI783" s="3"/>
      <c r="AJ783" s="3"/>
      <c r="AK783" s="3"/>
      <c r="AL783" s="3"/>
      <c r="AM783" s="3"/>
      <c r="AN783" s="3"/>
      <c r="AO783" s="3"/>
      <c r="AP783" s="3"/>
      <c r="AQ783" s="3"/>
      <c r="AR783" s="3"/>
      <c r="AS783" s="3"/>
      <c r="AT783" s="3"/>
      <c r="AU783" s="3"/>
      <c r="AV783" s="3"/>
      <c r="AW783" s="3"/>
      <c r="AX783" s="3"/>
      <c r="AY783" s="3"/>
      <c r="AZ783" s="3"/>
      <c r="BA783" s="3"/>
      <c r="BB783" s="3"/>
      <c r="BC783" s="3"/>
      <c r="BD783" s="3"/>
      <c r="BE783" s="3"/>
      <c r="BF783" s="3"/>
      <c r="BG783" s="3"/>
    </row>
    <row r="784" spans="1:59" ht="21.75" customHeight="1" x14ac:dyDescent="0.2">
      <c r="A784" s="3"/>
      <c r="B784" s="3"/>
      <c r="C784" s="3"/>
      <c r="D784" s="3"/>
      <c r="E784" s="3"/>
      <c r="F784" s="3"/>
      <c r="G784" s="3"/>
      <c r="H784" s="3"/>
      <c r="I784" s="3"/>
      <c r="J784" s="3"/>
      <c r="M784" s="5"/>
      <c r="N784" s="3"/>
      <c r="O784" s="3"/>
      <c r="P784" s="3"/>
      <c r="Q784" s="3"/>
      <c r="R784" s="3"/>
      <c r="S784" s="3"/>
      <c r="T784" s="3"/>
      <c r="U784" s="3"/>
      <c r="V784" s="3"/>
      <c r="W784" s="3"/>
      <c r="X784" s="3"/>
      <c r="Y784" s="3"/>
      <c r="Z784" s="3"/>
      <c r="AA784" s="3"/>
      <c r="AB784" s="3"/>
      <c r="AC784" s="3"/>
      <c r="AD784" s="3"/>
      <c r="AE784" s="3"/>
      <c r="AF784" s="3"/>
      <c r="AG784" s="3"/>
      <c r="AH784" s="3"/>
      <c r="AI784" s="3"/>
      <c r="AJ784" s="3"/>
      <c r="AK784" s="3"/>
      <c r="AL784" s="3"/>
      <c r="AM784" s="3"/>
      <c r="AN784" s="3"/>
      <c r="AO784" s="3"/>
      <c r="AP784" s="3"/>
      <c r="AQ784" s="3"/>
      <c r="AR784" s="3"/>
      <c r="AS784" s="3"/>
      <c r="AT784" s="3"/>
      <c r="AU784" s="3"/>
      <c r="AV784" s="3"/>
      <c r="AW784" s="3"/>
      <c r="AX784" s="3"/>
      <c r="AY784" s="3"/>
      <c r="AZ784" s="3"/>
      <c r="BA784" s="3"/>
      <c r="BB784" s="3"/>
      <c r="BC784" s="3"/>
      <c r="BD784" s="3"/>
      <c r="BE784" s="3"/>
      <c r="BF784" s="3"/>
      <c r="BG784" s="3"/>
    </row>
    <row r="785" spans="1:59" ht="21.75" customHeight="1" x14ac:dyDescent="0.2">
      <c r="A785" s="3"/>
      <c r="B785" s="3"/>
      <c r="C785" s="3"/>
      <c r="D785" s="3"/>
      <c r="E785" s="3"/>
      <c r="F785" s="3"/>
      <c r="G785" s="3"/>
      <c r="H785" s="3"/>
      <c r="I785" s="3"/>
      <c r="J785" s="3"/>
      <c r="M785" s="5"/>
      <c r="N785" s="3"/>
      <c r="O785" s="3"/>
      <c r="P785" s="3"/>
      <c r="Q785" s="3"/>
      <c r="R785" s="3"/>
      <c r="S785" s="3"/>
      <c r="T785" s="3"/>
      <c r="U785" s="3"/>
      <c r="V785" s="3"/>
      <c r="W785" s="3"/>
      <c r="X785" s="3"/>
      <c r="Y785" s="3"/>
      <c r="Z785" s="3"/>
      <c r="AA785" s="3"/>
      <c r="AB785" s="3"/>
      <c r="AC785" s="3"/>
      <c r="AD785" s="3"/>
      <c r="AE785" s="3"/>
      <c r="AF785" s="3"/>
      <c r="AG785" s="3"/>
      <c r="AH785" s="3"/>
      <c r="AI785" s="3"/>
      <c r="AJ785" s="3"/>
      <c r="AK785" s="3"/>
      <c r="AL785" s="3"/>
      <c r="AM785" s="3"/>
      <c r="AN785" s="3"/>
      <c r="AO785" s="3"/>
      <c r="AP785" s="3"/>
      <c r="AQ785" s="3"/>
      <c r="AR785" s="3"/>
      <c r="AS785" s="3"/>
      <c r="AT785" s="3"/>
      <c r="AU785" s="3"/>
      <c r="AV785" s="3"/>
      <c r="AW785" s="3"/>
      <c r="AX785" s="3"/>
      <c r="AY785" s="3"/>
      <c r="AZ785" s="3"/>
      <c r="BA785" s="3"/>
      <c r="BB785" s="3"/>
      <c r="BC785" s="3"/>
      <c r="BD785" s="3"/>
      <c r="BE785" s="3"/>
      <c r="BF785" s="3"/>
      <c r="BG785" s="3"/>
    </row>
    <row r="786" spans="1:59" ht="21.75" customHeight="1" x14ac:dyDescent="0.2">
      <c r="A786" s="3"/>
      <c r="B786" s="3"/>
      <c r="C786" s="3"/>
      <c r="D786" s="3"/>
      <c r="E786" s="3"/>
      <c r="F786" s="3"/>
      <c r="G786" s="3"/>
      <c r="H786" s="3"/>
      <c r="I786" s="3"/>
      <c r="J786" s="3"/>
      <c r="M786" s="5"/>
      <c r="N786" s="3"/>
      <c r="O786" s="3"/>
      <c r="P786" s="3"/>
      <c r="Q786" s="3"/>
      <c r="R786" s="3"/>
      <c r="S786" s="3"/>
      <c r="T786" s="3"/>
      <c r="U786" s="3"/>
      <c r="V786" s="3"/>
      <c r="W786" s="3"/>
      <c r="X786" s="3"/>
      <c r="Y786" s="3"/>
      <c r="Z786" s="3"/>
      <c r="AA786" s="3"/>
      <c r="AB786" s="3"/>
      <c r="AC786" s="3"/>
      <c r="AD786" s="3"/>
      <c r="AE786" s="3"/>
      <c r="AF786" s="3"/>
      <c r="AG786" s="3"/>
      <c r="AH786" s="3"/>
      <c r="AI786" s="3"/>
      <c r="AJ786" s="3"/>
      <c r="AK786" s="3"/>
      <c r="AL786" s="3"/>
      <c r="AM786" s="3"/>
      <c r="AN786" s="3"/>
      <c r="AO786" s="3"/>
      <c r="AP786" s="3"/>
      <c r="AQ786" s="3"/>
      <c r="AR786" s="3"/>
      <c r="AS786" s="3"/>
      <c r="AT786" s="3"/>
      <c r="AU786" s="3"/>
      <c r="AV786" s="3"/>
      <c r="AW786" s="3"/>
      <c r="AX786" s="3"/>
      <c r="AY786" s="3"/>
      <c r="AZ786" s="3"/>
      <c r="BA786" s="3"/>
      <c r="BB786" s="3"/>
      <c r="BC786" s="3"/>
      <c r="BD786" s="3"/>
      <c r="BE786" s="3"/>
      <c r="BF786" s="3"/>
      <c r="BG786" s="3"/>
    </row>
    <row r="787" spans="1:59" ht="21.75" customHeight="1" x14ac:dyDescent="0.2">
      <c r="A787" s="3"/>
      <c r="B787" s="3"/>
      <c r="C787" s="3"/>
      <c r="D787" s="3"/>
      <c r="E787" s="3"/>
      <c r="F787" s="3"/>
      <c r="G787" s="3"/>
      <c r="H787" s="3"/>
      <c r="I787" s="3"/>
      <c r="J787" s="3"/>
      <c r="M787" s="5"/>
      <c r="N787" s="3"/>
      <c r="O787" s="3"/>
      <c r="P787" s="3"/>
      <c r="Q787" s="3"/>
      <c r="R787" s="3"/>
      <c r="S787" s="3"/>
      <c r="T787" s="3"/>
      <c r="U787" s="3"/>
      <c r="V787" s="3"/>
      <c r="W787" s="3"/>
      <c r="X787" s="3"/>
      <c r="Y787" s="3"/>
      <c r="Z787" s="3"/>
      <c r="AA787" s="3"/>
      <c r="AB787" s="3"/>
      <c r="AC787" s="3"/>
      <c r="AD787" s="3"/>
      <c r="AE787" s="3"/>
      <c r="AF787" s="3"/>
      <c r="AG787" s="3"/>
      <c r="AH787" s="3"/>
      <c r="AI787" s="3"/>
      <c r="AJ787" s="3"/>
      <c r="AK787" s="3"/>
      <c r="AL787" s="3"/>
      <c r="AM787" s="3"/>
      <c r="AN787" s="3"/>
      <c r="AO787" s="3"/>
      <c r="AP787" s="3"/>
      <c r="AQ787" s="3"/>
      <c r="AR787" s="3"/>
      <c r="AS787" s="3"/>
      <c r="AT787" s="3"/>
      <c r="AU787" s="3"/>
      <c r="AV787" s="3"/>
      <c r="AW787" s="3"/>
      <c r="AX787" s="3"/>
      <c r="AY787" s="3"/>
      <c r="AZ787" s="3"/>
      <c r="BA787" s="3"/>
      <c r="BB787" s="3"/>
      <c r="BC787" s="3"/>
      <c r="BD787" s="3"/>
      <c r="BE787" s="3"/>
      <c r="BF787" s="3"/>
      <c r="BG787" s="3"/>
    </row>
    <row r="788" spans="1:59" ht="21.75" customHeight="1" x14ac:dyDescent="0.2">
      <c r="A788" s="3"/>
      <c r="B788" s="3"/>
      <c r="C788" s="3"/>
      <c r="D788" s="3"/>
      <c r="E788" s="3"/>
      <c r="F788" s="3"/>
      <c r="G788" s="3"/>
      <c r="H788" s="3"/>
      <c r="I788" s="3"/>
      <c r="J788" s="3"/>
      <c r="M788" s="5"/>
      <c r="N788" s="3"/>
      <c r="O788" s="3"/>
      <c r="P788" s="3"/>
      <c r="Q788" s="3"/>
      <c r="R788" s="3"/>
      <c r="S788" s="3"/>
      <c r="T788" s="3"/>
      <c r="U788" s="3"/>
      <c r="V788" s="3"/>
      <c r="W788" s="3"/>
      <c r="X788" s="3"/>
      <c r="Y788" s="3"/>
      <c r="Z788" s="3"/>
      <c r="AA788" s="3"/>
      <c r="AB788" s="3"/>
      <c r="AC788" s="3"/>
      <c r="AD788" s="3"/>
      <c r="AE788" s="3"/>
      <c r="AF788" s="3"/>
      <c r="AG788" s="3"/>
      <c r="AH788" s="3"/>
      <c r="AI788" s="3"/>
      <c r="AJ788" s="3"/>
      <c r="AK788" s="3"/>
      <c r="AL788" s="3"/>
      <c r="AM788" s="3"/>
      <c r="AN788" s="3"/>
      <c r="AO788" s="3"/>
      <c r="AP788" s="3"/>
      <c r="AQ788" s="3"/>
      <c r="AR788" s="3"/>
      <c r="AS788" s="3"/>
      <c r="AT788" s="3"/>
      <c r="AU788" s="3"/>
      <c r="AV788" s="3"/>
      <c r="AW788" s="3"/>
      <c r="AX788" s="3"/>
      <c r="AY788" s="3"/>
      <c r="AZ788" s="3"/>
      <c r="BA788" s="3"/>
      <c r="BB788" s="3"/>
      <c r="BC788" s="3"/>
      <c r="BD788" s="3"/>
      <c r="BE788" s="3"/>
      <c r="BF788" s="3"/>
      <c r="BG788" s="3"/>
    </row>
    <row r="789" spans="1:59" ht="21.75" customHeight="1" x14ac:dyDescent="0.2">
      <c r="A789" s="3"/>
      <c r="B789" s="3"/>
      <c r="C789" s="3"/>
      <c r="D789" s="3"/>
      <c r="E789" s="3"/>
      <c r="F789" s="3"/>
      <c r="G789" s="3"/>
      <c r="H789" s="3"/>
      <c r="I789" s="3"/>
      <c r="J789" s="3"/>
      <c r="M789" s="5"/>
      <c r="N789" s="3"/>
      <c r="O789" s="3"/>
      <c r="P789" s="3"/>
      <c r="Q789" s="3"/>
      <c r="R789" s="3"/>
      <c r="S789" s="3"/>
      <c r="T789" s="3"/>
      <c r="U789" s="3"/>
      <c r="V789" s="3"/>
      <c r="W789" s="3"/>
      <c r="X789" s="3"/>
      <c r="Y789" s="3"/>
      <c r="Z789" s="3"/>
      <c r="AA789" s="3"/>
      <c r="AB789" s="3"/>
      <c r="AC789" s="3"/>
      <c r="AD789" s="3"/>
      <c r="AE789" s="3"/>
      <c r="AF789" s="3"/>
      <c r="AG789" s="3"/>
      <c r="AH789" s="3"/>
      <c r="AI789" s="3"/>
      <c r="AJ789" s="3"/>
      <c r="AK789" s="3"/>
      <c r="AL789" s="3"/>
      <c r="AM789" s="3"/>
      <c r="AN789" s="3"/>
      <c r="AO789" s="3"/>
      <c r="AP789" s="3"/>
      <c r="AQ789" s="3"/>
      <c r="AR789" s="3"/>
      <c r="AS789" s="3"/>
      <c r="AT789" s="3"/>
      <c r="AU789" s="3"/>
      <c r="AV789" s="3"/>
      <c r="AW789" s="3"/>
      <c r="AX789" s="3"/>
      <c r="AY789" s="3"/>
      <c r="AZ789" s="3"/>
      <c r="BA789" s="3"/>
      <c r="BB789" s="3"/>
      <c r="BC789" s="3"/>
      <c r="BD789" s="3"/>
      <c r="BE789" s="3"/>
      <c r="BF789" s="3"/>
      <c r="BG789" s="3"/>
    </row>
    <row r="790" spans="1:59" ht="21.75" customHeight="1" x14ac:dyDescent="0.2">
      <c r="A790" s="3"/>
      <c r="B790" s="3"/>
      <c r="C790" s="3"/>
      <c r="D790" s="3"/>
      <c r="E790" s="3"/>
      <c r="F790" s="3"/>
      <c r="G790" s="3"/>
      <c r="H790" s="3"/>
      <c r="I790" s="3"/>
      <c r="J790" s="3"/>
      <c r="M790" s="5"/>
      <c r="N790" s="3"/>
      <c r="O790" s="3"/>
      <c r="P790" s="3"/>
      <c r="Q790" s="3"/>
      <c r="R790" s="3"/>
      <c r="S790" s="3"/>
      <c r="T790" s="3"/>
      <c r="U790" s="3"/>
      <c r="V790" s="3"/>
      <c r="W790" s="3"/>
      <c r="X790" s="3"/>
      <c r="Y790" s="3"/>
      <c r="Z790" s="3"/>
      <c r="AA790" s="3"/>
      <c r="AB790" s="3"/>
      <c r="AC790" s="3"/>
      <c r="AD790" s="3"/>
      <c r="AE790" s="3"/>
      <c r="AF790" s="3"/>
      <c r="AG790" s="3"/>
      <c r="AH790" s="3"/>
      <c r="AI790" s="3"/>
      <c r="AJ790" s="3"/>
      <c r="AK790" s="3"/>
      <c r="AL790" s="3"/>
      <c r="AM790" s="3"/>
      <c r="AN790" s="3"/>
      <c r="AO790" s="3"/>
      <c r="AP790" s="3"/>
      <c r="AQ790" s="3"/>
      <c r="AR790" s="3"/>
      <c r="AS790" s="3"/>
      <c r="AT790" s="3"/>
      <c r="AU790" s="3"/>
      <c r="AV790" s="3"/>
      <c r="AW790" s="3"/>
      <c r="AX790" s="3"/>
      <c r="AY790" s="3"/>
      <c r="AZ790" s="3"/>
      <c r="BA790" s="3"/>
      <c r="BB790" s="3"/>
      <c r="BC790" s="3"/>
      <c r="BD790" s="3"/>
      <c r="BE790" s="3"/>
      <c r="BF790" s="3"/>
      <c r="BG790" s="3"/>
    </row>
    <row r="791" spans="1:59" ht="21.75" customHeight="1" x14ac:dyDescent="0.2">
      <c r="A791" s="3"/>
      <c r="B791" s="3"/>
      <c r="C791" s="3"/>
      <c r="D791" s="3"/>
      <c r="E791" s="3"/>
      <c r="F791" s="3"/>
      <c r="G791" s="3"/>
      <c r="H791" s="3"/>
      <c r="I791" s="3"/>
      <c r="J791" s="3"/>
      <c r="M791" s="5"/>
      <c r="N791" s="3"/>
      <c r="O791" s="3"/>
      <c r="P791" s="3"/>
      <c r="Q791" s="3"/>
      <c r="R791" s="3"/>
      <c r="S791" s="3"/>
      <c r="T791" s="3"/>
      <c r="U791" s="3"/>
      <c r="V791" s="3"/>
      <c r="W791" s="3"/>
      <c r="X791" s="3"/>
      <c r="Y791" s="3"/>
      <c r="Z791" s="3"/>
      <c r="AA791" s="3"/>
      <c r="AB791" s="3"/>
      <c r="AC791" s="3"/>
      <c r="AD791" s="3"/>
      <c r="AE791" s="3"/>
      <c r="AF791" s="3"/>
      <c r="AG791" s="3"/>
      <c r="AH791" s="3"/>
      <c r="AI791" s="3"/>
      <c r="AJ791" s="3"/>
      <c r="AK791" s="3"/>
      <c r="AL791" s="3"/>
      <c r="AM791" s="3"/>
      <c r="AN791" s="3"/>
      <c r="AO791" s="3"/>
      <c r="AP791" s="3"/>
      <c r="AQ791" s="3"/>
      <c r="AR791" s="3"/>
      <c r="AS791" s="3"/>
      <c r="AT791" s="3"/>
      <c r="AU791" s="3"/>
      <c r="AV791" s="3"/>
      <c r="AW791" s="3"/>
      <c r="AX791" s="3"/>
      <c r="AY791" s="3"/>
      <c r="AZ791" s="3"/>
      <c r="BA791" s="3"/>
      <c r="BB791" s="3"/>
      <c r="BC791" s="3"/>
      <c r="BD791" s="3"/>
      <c r="BE791" s="3"/>
      <c r="BF791" s="3"/>
      <c r="BG791" s="3"/>
    </row>
    <row r="792" spans="1:59" ht="21.75" customHeight="1" x14ac:dyDescent="0.2">
      <c r="A792" s="3"/>
      <c r="B792" s="3"/>
      <c r="C792" s="3"/>
      <c r="D792" s="3"/>
      <c r="E792" s="3"/>
      <c r="F792" s="3"/>
      <c r="G792" s="3"/>
      <c r="H792" s="3"/>
      <c r="I792" s="3"/>
      <c r="J792" s="3"/>
      <c r="M792" s="5"/>
      <c r="N792" s="3"/>
      <c r="O792" s="3"/>
      <c r="P792" s="3"/>
      <c r="Q792" s="3"/>
      <c r="R792" s="3"/>
      <c r="S792" s="3"/>
      <c r="T792" s="3"/>
      <c r="U792" s="3"/>
      <c r="V792" s="3"/>
      <c r="W792" s="3"/>
      <c r="X792" s="3"/>
      <c r="Y792" s="3"/>
      <c r="Z792" s="3"/>
      <c r="AA792" s="3"/>
      <c r="AB792" s="3"/>
      <c r="AC792" s="3"/>
      <c r="AD792" s="3"/>
      <c r="AE792" s="3"/>
      <c r="AF792" s="3"/>
      <c r="AG792" s="3"/>
      <c r="AH792" s="3"/>
      <c r="AI792" s="3"/>
      <c r="AJ792" s="3"/>
      <c r="AK792" s="3"/>
      <c r="AL792" s="3"/>
      <c r="AM792" s="3"/>
      <c r="AN792" s="3"/>
      <c r="AO792" s="3"/>
      <c r="AP792" s="3"/>
      <c r="AQ792" s="3"/>
      <c r="AR792" s="3"/>
      <c r="AS792" s="3"/>
      <c r="AT792" s="3"/>
      <c r="AU792" s="3"/>
      <c r="AV792" s="3"/>
      <c r="AW792" s="3"/>
      <c r="AX792" s="3"/>
      <c r="AY792" s="3"/>
      <c r="AZ792" s="3"/>
      <c r="BA792" s="3"/>
      <c r="BB792" s="3"/>
      <c r="BC792" s="3"/>
      <c r="BD792" s="3"/>
      <c r="BE792" s="3"/>
      <c r="BF792" s="3"/>
      <c r="BG792" s="3"/>
    </row>
    <row r="793" spans="1:59" ht="21.75" customHeight="1" x14ac:dyDescent="0.2">
      <c r="A793" s="3"/>
      <c r="B793" s="3"/>
      <c r="C793" s="3"/>
      <c r="D793" s="3"/>
      <c r="E793" s="3"/>
      <c r="F793" s="3"/>
      <c r="G793" s="3"/>
      <c r="H793" s="3"/>
      <c r="I793" s="3"/>
      <c r="J793" s="3"/>
      <c r="M793" s="5"/>
      <c r="N793" s="3"/>
      <c r="O793" s="3"/>
      <c r="P793" s="3"/>
      <c r="Q793" s="3"/>
      <c r="R793" s="3"/>
      <c r="S793" s="3"/>
      <c r="T793" s="3"/>
      <c r="U793" s="3"/>
      <c r="V793" s="3"/>
      <c r="W793" s="3"/>
      <c r="X793" s="3"/>
      <c r="Y793" s="3"/>
      <c r="Z793" s="3"/>
      <c r="AA793" s="3"/>
      <c r="AB793" s="3"/>
      <c r="AC793" s="3"/>
      <c r="AD793" s="3"/>
      <c r="AE793" s="3"/>
      <c r="AF793" s="3"/>
      <c r="AG793" s="3"/>
      <c r="AH793" s="3"/>
      <c r="AI793" s="3"/>
      <c r="AJ793" s="3"/>
      <c r="AK793" s="3"/>
      <c r="AL793" s="3"/>
      <c r="AM793" s="3"/>
      <c r="AN793" s="3"/>
      <c r="AO793" s="3"/>
      <c r="AP793" s="3"/>
      <c r="AQ793" s="3"/>
      <c r="AR793" s="3"/>
      <c r="AS793" s="3"/>
      <c r="AT793" s="3"/>
      <c r="AU793" s="3"/>
      <c r="AV793" s="3"/>
      <c r="AW793" s="3"/>
      <c r="AX793" s="3"/>
      <c r="AY793" s="3"/>
      <c r="AZ793" s="3"/>
      <c r="BA793" s="3"/>
      <c r="BB793" s="3"/>
      <c r="BC793" s="3"/>
      <c r="BD793" s="3"/>
      <c r="BE793" s="3"/>
      <c r="BF793" s="3"/>
      <c r="BG793" s="3"/>
    </row>
    <row r="794" spans="1:59" ht="21.75" customHeight="1" x14ac:dyDescent="0.2">
      <c r="A794" s="3"/>
      <c r="B794" s="3"/>
      <c r="C794" s="3"/>
      <c r="D794" s="3"/>
      <c r="E794" s="3"/>
      <c r="F794" s="3"/>
      <c r="G794" s="3"/>
      <c r="H794" s="3"/>
      <c r="I794" s="3"/>
      <c r="J794" s="3"/>
      <c r="M794" s="5"/>
      <c r="N794" s="3"/>
      <c r="O794" s="3"/>
      <c r="P794" s="3"/>
      <c r="Q794" s="3"/>
      <c r="R794" s="3"/>
      <c r="S794" s="3"/>
      <c r="T794" s="3"/>
      <c r="U794" s="3"/>
      <c r="V794" s="3"/>
      <c r="W794" s="3"/>
      <c r="X794" s="3"/>
      <c r="Y794" s="3"/>
      <c r="Z794" s="3"/>
      <c r="AA794" s="3"/>
      <c r="AB794" s="3"/>
      <c r="AC794" s="3"/>
      <c r="AD794" s="3"/>
      <c r="AE794" s="3"/>
      <c r="AF794" s="3"/>
      <c r="AG794" s="3"/>
      <c r="AH794" s="3"/>
      <c r="AI794" s="3"/>
      <c r="AJ794" s="3"/>
      <c r="AK794" s="3"/>
      <c r="AL794" s="3"/>
      <c r="AM794" s="3"/>
      <c r="AN794" s="3"/>
      <c r="AO794" s="3"/>
      <c r="AP794" s="3"/>
      <c r="AQ794" s="3"/>
      <c r="AR794" s="3"/>
      <c r="AS794" s="3"/>
      <c r="AT794" s="3"/>
      <c r="AU794" s="3"/>
      <c r="AV794" s="3"/>
      <c r="AW794" s="3"/>
      <c r="AX794" s="3"/>
      <c r="AY794" s="3"/>
      <c r="AZ794" s="3"/>
      <c r="BA794" s="3"/>
      <c r="BB794" s="3"/>
      <c r="BC794" s="3"/>
      <c r="BD794" s="3"/>
      <c r="BE794" s="3"/>
      <c r="BF794" s="3"/>
      <c r="BG794" s="3"/>
    </row>
    <row r="795" spans="1:59" ht="21.75" customHeight="1" x14ac:dyDescent="0.2">
      <c r="A795" s="3"/>
      <c r="B795" s="3"/>
      <c r="C795" s="3"/>
      <c r="D795" s="3"/>
      <c r="E795" s="3"/>
      <c r="F795" s="3"/>
      <c r="G795" s="3"/>
      <c r="H795" s="3"/>
      <c r="I795" s="3"/>
      <c r="J795" s="3"/>
      <c r="M795" s="5"/>
      <c r="N795" s="3"/>
      <c r="O795" s="3"/>
      <c r="P795" s="3"/>
      <c r="Q795" s="3"/>
      <c r="R795" s="3"/>
      <c r="S795" s="3"/>
      <c r="T795" s="3"/>
      <c r="U795" s="3"/>
      <c r="V795" s="3"/>
      <c r="W795" s="3"/>
      <c r="X795" s="3"/>
      <c r="Y795" s="3"/>
      <c r="Z795" s="3"/>
      <c r="AA795" s="3"/>
      <c r="AB795" s="3"/>
      <c r="AC795" s="3"/>
      <c r="AD795" s="3"/>
      <c r="AE795" s="3"/>
      <c r="AF795" s="3"/>
      <c r="AG795" s="3"/>
      <c r="AH795" s="3"/>
      <c r="AI795" s="3"/>
      <c r="AJ795" s="3"/>
      <c r="AK795" s="3"/>
      <c r="AL795" s="3"/>
      <c r="AM795" s="3"/>
      <c r="AN795" s="3"/>
      <c r="AO795" s="3"/>
      <c r="AP795" s="3"/>
      <c r="AQ795" s="3"/>
      <c r="AR795" s="3"/>
      <c r="AS795" s="3"/>
      <c r="AT795" s="3"/>
      <c r="AU795" s="3"/>
      <c r="AV795" s="3"/>
      <c r="AW795" s="3"/>
      <c r="AX795" s="3"/>
      <c r="AY795" s="3"/>
      <c r="AZ795" s="3"/>
      <c r="BA795" s="3"/>
      <c r="BB795" s="3"/>
      <c r="BC795" s="3"/>
      <c r="BD795" s="3"/>
      <c r="BE795" s="3"/>
      <c r="BF795" s="3"/>
      <c r="BG795" s="3"/>
    </row>
    <row r="796" spans="1:59" ht="21.75" customHeight="1" x14ac:dyDescent="0.2">
      <c r="A796" s="3"/>
      <c r="B796" s="3"/>
      <c r="C796" s="3"/>
      <c r="D796" s="3"/>
      <c r="E796" s="3"/>
      <c r="F796" s="3"/>
      <c r="G796" s="3"/>
      <c r="H796" s="3"/>
      <c r="I796" s="3"/>
      <c r="J796" s="3"/>
      <c r="M796" s="5"/>
      <c r="N796" s="3"/>
      <c r="O796" s="3"/>
      <c r="P796" s="3"/>
      <c r="Q796" s="3"/>
      <c r="R796" s="3"/>
      <c r="S796" s="3"/>
      <c r="T796" s="3"/>
      <c r="U796" s="3"/>
      <c r="V796" s="3"/>
      <c r="W796" s="3"/>
      <c r="X796" s="3"/>
      <c r="Y796" s="3"/>
      <c r="Z796" s="3"/>
      <c r="AA796" s="3"/>
      <c r="AB796" s="3"/>
      <c r="AC796" s="3"/>
      <c r="AD796" s="3"/>
      <c r="AE796" s="3"/>
      <c r="AF796" s="3"/>
      <c r="AG796" s="3"/>
      <c r="AH796" s="3"/>
      <c r="AI796" s="3"/>
      <c r="AJ796" s="3"/>
      <c r="AK796" s="3"/>
      <c r="AL796" s="3"/>
      <c r="AM796" s="3"/>
      <c r="AN796" s="3"/>
      <c r="AO796" s="3"/>
      <c r="AP796" s="3"/>
      <c r="AQ796" s="3"/>
      <c r="AR796" s="3"/>
      <c r="AS796" s="3"/>
      <c r="AT796" s="3"/>
      <c r="AU796" s="3"/>
      <c r="AV796" s="3"/>
      <c r="AW796" s="3"/>
      <c r="AX796" s="3"/>
      <c r="AY796" s="3"/>
      <c r="AZ796" s="3"/>
      <c r="BA796" s="3"/>
      <c r="BB796" s="3"/>
      <c r="BC796" s="3"/>
      <c r="BD796" s="3"/>
      <c r="BE796" s="3"/>
      <c r="BF796" s="3"/>
      <c r="BG796" s="3"/>
    </row>
    <row r="797" spans="1:59" ht="21.75" customHeight="1" x14ac:dyDescent="0.2">
      <c r="A797" s="3"/>
      <c r="B797" s="3"/>
      <c r="C797" s="3"/>
      <c r="D797" s="3"/>
      <c r="E797" s="3"/>
      <c r="F797" s="3"/>
      <c r="G797" s="3"/>
      <c r="H797" s="3"/>
      <c r="I797" s="3"/>
      <c r="J797" s="3"/>
      <c r="M797" s="5"/>
      <c r="N797" s="3"/>
      <c r="O797" s="3"/>
      <c r="P797" s="3"/>
      <c r="Q797" s="3"/>
      <c r="R797" s="3"/>
      <c r="S797" s="3"/>
      <c r="T797" s="3"/>
      <c r="U797" s="3"/>
      <c r="V797" s="3"/>
      <c r="W797" s="3"/>
      <c r="X797" s="3"/>
      <c r="Y797" s="3"/>
      <c r="Z797" s="3"/>
      <c r="AA797" s="3"/>
      <c r="AB797" s="3"/>
      <c r="AC797" s="3"/>
      <c r="AD797" s="3"/>
      <c r="AE797" s="3"/>
      <c r="AF797" s="3"/>
      <c r="AG797" s="3"/>
      <c r="AH797" s="3"/>
      <c r="AI797" s="3"/>
      <c r="AJ797" s="3"/>
      <c r="AK797" s="3"/>
      <c r="AL797" s="3"/>
      <c r="AM797" s="3"/>
      <c r="AN797" s="3"/>
      <c r="AO797" s="3"/>
      <c r="AP797" s="3"/>
      <c r="AQ797" s="3"/>
      <c r="AR797" s="3"/>
      <c r="AS797" s="3"/>
      <c r="AT797" s="3"/>
      <c r="AU797" s="3"/>
      <c r="AV797" s="3"/>
      <c r="AW797" s="3"/>
      <c r="AX797" s="3"/>
      <c r="AY797" s="3"/>
      <c r="AZ797" s="3"/>
      <c r="BA797" s="3"/>
      <c r="BB797" s="3"/>
      <c r="BC797" s="3"/>
      <c r="BD797" s="3"/>
      <c r="BE797" s="3"/>
      <c r="BF797" s="3"/>
      <c r="BG797" s="3"/>
    </row>
    <row r="798" spans="1:59" ht="21.75" customHeight="1" x14ac:dyDescent="0.2">
      <c r="A798" s="3"/>
      <c r="B798" s="3"/>
      <c r="C798" s="3"/>
      <c r="D798" s="3"/>
      <c r="E798" s="3"/>
      <c r="F798" s="3"/>
      <c r="G798" s="3"/>
      <c r="H798" s="3"/>
      <c r="I798" s="3"/>
      <c r="J798" s="3"/>
      <c r="M798" s="5"/>
      <c r="N798" s="3"/>
      <c r="O798" s="3"/>
      <c r="P798" s="3"/>
      <c r="Q798" s="3"/>
      <c r="R798" s="3"/>
      <c r="S798" s="3"/>
      <c r="T798" s="3"/>
      <c r="U798" s="3"/>
      <c r="V798" s="3"/>
      <c r="W798" s="3"/>
      <c r="X798" s="3"/>
      <c r="Y798" s="3"/>
      <c r="Z798" s="3"/>
      <c r="AA798" s="3"/>
      <c r="AB798" s="3"/>
      <c r="AC798" s="3"/>
      <c r="AD798" s="3"/>
      <c r="AE798" s="3"/>
      <c r="AF798" s="3"/>
      <c r="AG798" s="3"/>
      <c r="AH798" s="3"/>
      <c r="AI798" s="3"/>
      <c r="AJ798" s="3"/>
      <c r="AK798" s="3"/>
      <c r="AL798" s="3"/>
      <c r="AM798" s="3"/>
      <c r="AN798" s="3"/>
      <c r="AO798" s="3"/>
      <c r="AP798" s="3"/>
      <c r="AQ798" s="3"/>
      <c r="AR798" s="3"/>
      <c r="AS798" s="3"/>
      <c r="AT798" s="3"/>
      <c r="AU798" s="3"/>
      <c r="AV798" s="3"/>
      <c r="AW798" s="3"/>
      <c r="AX798" s="3"/>
      <c r="AY798" s="3"/>
      <c r="AZ798" s="3"/>
      <c r="BA798" s="3"/>
      <c r="BB798" s="3"/>
      <c r="BC798" s="3"/>
      <c r="BD798" s="3"/>
      <c r="BE798" s="3"/>
      <c r="BF798" s="3"/>
      <c r="BG798" s="3"/>
    </row>
    <row r="799" spans="1:59" ht="21.75" customHeight="1" x14ac:dyDescent="0.2">
      <c r="A799" s="3"/>
      <c r="B799" s="3"/>
      <c r="C799" s="3"/>
      <c r="D799" s="3"/>
      <c r="E799" s="3"/>
      <c r="F799" s="3"/>
      <c r="G799" s="3"/>
      <c r="H799" s="3"/>
      <c r="I799" s="3"/>
      <c r="J799" s="3"/>
      <c r="M799" s="5"/>
      <c r="N799" s="3"/>
      <c r="O799" s="3"/>
      <c r="P799" s="3"/>
      <c r="Q799" s="3"/>
      <c r="R799" s="3"/>
      <c r="S799" s="3"/>
      <c r="T799" s="3"/>
      <c r="U799" s="3"/>
      <c r="V799" s="3"/>
      <c r="W799" s="3"/>
      <c r="X799" s="3"/>
      <c r="Y799" s="3"/>
      <c r="Z799" s="3"/>
      <c r="AA799" s="3"/>
      <c r="AB799" s="3"/>
      <c r="AC799" s="3"/>
      <c r="AD799" s="3"/>
      <c r="AE799" s="3"/>
      <c r="AF799" s="3"/>
      <c r="AG799" s="3"/>
      <c r="AH799" s="3"/>
      <c r="AI799" s="3"/>
      <c r="AJ799" s="3"/>
      <c r="AK799" s="3"/>
      <c r="AL799" s="3"/>
      <c r="AM799" s="3"/>
      <c r="AN799" s="3"/>
      <c r="AO799" s="3"/>
      <c r="AP799" s="3"/>
      <c r="AQ799" s="3"/>
      <c r="AR799" s="3"/>
      <c r="AS799" s="3"/>
      <c r="AT799" s="3"/>
      <c r="AU799" s="3"/>
      <c r="AV799" s="3"/>
      <c r="AW799" s="3"/>
      <c r="AX799" s="3"/>
      <c r="AY799" s="3"/>
      <c r="AZ799" s="3"/>
      <c r="BA799" s="3"/>
      <c r="BB799" s="3"/>
      <c r="BC799" s="3"/>
      <c r="BD799" s="3"/>
      <c r="BE799" s="3"/>
      <c r="BF799" s="3"/>
      <c r="BG799" s="3"/>
    </row>
    <row r="800" spans="1:59" ht="21.75" customHeight="1" x14ac:dyDescent="0.2">
      <c r="A800" s="3"/>
      <c r="B800" s="3"/>
      <c r="C800" s="3"/>
      <c r="D800" s="3"/>
      <c r="E800" s="3"/>
      <c r="F800" s="3"/>
      <c r="G800" s="3"/>
      <c r="H800" s="3"/>
      <c r="I800" s="3"/>
      <c r="J800" s="3"/>
      <c r="M800" s="5"/>
      <c r="N800" s="3"/>
      <c r="O800" s="3"/>
      <c r="P800" s="3"/>
      <c r="Q800" s="3"/>
      <c r="R800" s="3"/>
      <c r="S800" s="3"/>
      <c r="T800" s="3"/>
      <c r="U800" s="3"/>
      <c r="V800" s="3"/>
      <c r="W800" s="3"/>
      <c r="X800" s="3"/>
      <c r="Y800" s="3"/>
      <c r="Z800" s="3"/>
      <c r="AA800" s="3"/>
      <c r="AB800" s="3"/>
      <c r="AC800" s="3"/>
      <c r="AD800" s="3"/>
      <c r="AE800" s="3"/>
      <c r="AF800" s="3"/>
      <c r="AG800" s="3"/>
      <c r="AH800" s="3"/>
      <c r="AI800" s="3"/>
      <c r="AJ800" s="3"/>
      <c r="AK800" s="3"/>
      <c r="AL800" s="3"/>
      <c r="AM800" s="3"/>
      <c r="AN800" s="3"/>
      <c r="AO800" s="3"/>
      <c r="AP800" s="3"/>
      <c r="AQ800" s="3"/>
      <c r="AR800" s="3"/>
      <c r="AS800" s="3"/>
      <c r="AT800" s="3"/>
      <c r="AU800" s="3"/>
      <c r="AV800" s="3"/>
      <c r="AW800" s="3"/>
      <c r="AX800" s="3"/>
      <c r="AY800" s="3"/>
      <c r="AZ800" s="3"/>
      <c r="BA800" s="3"/>
      <c r="BB800" s="3"/>
      <c r="BC800" s="3"/>
      <c r="BD800" s="3"/>
      <c r="BE800" s="3"/>
      <c r="BF800" s="3"/>
      <c r="BG800" s="3"/>
    </row>
    <row r="801" spans="1:59" ht="21.75" customHeight="1" x14ac:dyDescent="0.2">
      <c r="A801" s="3"/>
      <c r="B801" s="3"/>
      <c r="C801" s="3"/>
      <c r="D801" s="3"/>
      <c r="E801" s="3"/>
      <c r="F801" s="3"/>
      <c r="G801" s="3"/>
      <c r="H801" s="3"/>
      <c r="I801" s="3"/>
      <c r="J801" s="3"/>
      <c r="M801" s="5"/>
      <c r="N801" s="3"/>
      <c r="O801" s="3"/>
      <c r="P801" s="3"/>
      <c r="Q801" s="3"/>
      <c r="R801" s="3"/>
      <c r="S801" s="3"/>
      <c r="T801" s="3"/>
      <c r="U801" s="3"/>
      <c r="V801" s="3"/>
      <c r="W801" s="3"/>
      <c r="X801" s="3"/>
      <c r="Y801" s="3"/>
      <c r="Z801" s="3"/>
      <c r="AA801" s="3"/>
      <c r="AB801" s="3"/>
      <c r="AC801" s="3"/>
      <c r="AD801" s="3"/>
      <c r="AE801" s="3"/>
      <c r="AF801" s="3"/>
      <c r="AG801" s="3"/>
      <c r="AH801" s="3"/>
      <c r="AI801" s="3"/>
      <c r="AJ801" s="3"/>
      <c r="AK801" s="3"/>
      <c r="AL801" s="3"/>
      <c r="AM801" s="3"/>
      <c r="AN801" s="3"/>
      <c r="AO801" s="3"/>
      <c r="AP801" s="3"/>
      <c r="AQ801" s="3"/>
      <c r="AR801" s="3"/>
      <c r="AS801" s="3"/>
      <c r="AT801" s="3"/>
      <c r="AU801" s="3"/>
      <c r="AV801" s="3"/>
      <c r="AW801" s="3"/>
      <c r="AX801" s="3"/>
      <c r="AY801" s="3"/>
      <c r="AZ801" s="3"/>
      <c r="BA801" s="3"/>
      <c r="BB801" s="3"/>
      <c r="BC801" s="3"/>
      <c r="BD801" s="3"/>
      <c r="BE801" s="3"/>
      <c r="BF801" s="3"/>
      <c r="BG801" s="3"/>
    </row>
    <row r="802" spans="1:59" ht="21.75" customHeight="1" x14ac:dyDescent="0.2">
      <c r="A802" s="3"/>
      <c r="B802" s="3"/>
      <c r="C802" s="3"/>
      <c r="D802" s="3"/>
      <c r="E802" s="3"/>
      <c r="F802" s="3"/>
      <c r="G802" s="3"/>
      <c r="H802" s="3"/>
      <c r="I802" s="3"/>
      <c r="J802" s="3"/>
      <c r="M802" s="5"/>
      <c r="N802" s="3"/>
      <c r="O802" s="3"/>
      <c r="P802" s="3"/>
      <c r="Q802" s="3"/>
      <c r="R802" s="3"/>
      <c r="S802" s="3"/>
      <c r="T802" s="3"/>
      <c r="U802" s="3"/>
      <c r="V802" s="3"/>
      <c r="W802" s="3"/>
      <c r="X802" s="3"/>
      <c r="Y802" s="3"/>
      <c r="Z802" s="3"/>
      <c r="AA802" s="3"/>
      <c r="AB802" s="3"/>
      <c r="AC802" s="3"/>
      <c r="AD802" s="3"/>
      <c r="AE802" s="3"/>
      <c r="AF802" s="3"/>
      <c r="AG802" s="3"/>
      <c r="AH802" s="3"/>
      <c r="AI802" s="3"/>
      <c r="AJ802" s="3"/>
      <c r="AK802" s="3"/>
      <c r="AL802" s="3"/>
      <c r="AM802" s="3"/>
      <c r="AN802" s="3"/>
      <c r="AO802" s="3"/>
      <c r="AP802" s="3"/>
      <c r="AQ802" s="3"/>
      <c r="AR802" s="3"/>
      <c r="AS802" s="3"/>
      <c r="AT802" s="3"/>
      <c r="AU802" s="3"/>
      <c r="AV802" s="3"/>
      <c r="AW802" s="3"/>
      <c r="AX802" s="3"/>
      <c r="AY802" s="3"/>
      <c r="AZ802" s="3"/>
      <c r="BA802" s="3"/>
      <c r="BB802" s="3"/>
      <c r="BC802" s="3"/>
      <c r="BD802" s="3"/>
      <c r="BE802" s="3"/>
      <c r="BF802" s="3"/>
      <c r="BG802" s="3"/>
    </row>
    <row r="803" spans="1:59" ht="21.75" customHeight="1" x14ac:dyDescent="0.2">
      <c r="A803" s="3"/>
      <c r="B803" s="3"/>
      <c r="C803" s="3"/>
      <c r="D803" s="3"/>
      <c r="E803" s="3"/>
      <c r="F803" s="3"/>
      <c r="G803" s="3"/>
      <c r="H803" s="3"/>
      <c r="I803" s="3"/>
      <c r="J803" s="3"/>
      <c r="M803" s="5"/>
      <c r="N803" s="3"/>
      <c r="O803" s="3"/>
      <c r="P803" s="3"/>
      <c r="Q803" s="3"/>
      <c r="R803" s="3"/>
      <c r="S803" s="3"/>
      <c r="T803" s="3"/>
      <c r="U803" s="3"/>
      <c r="V803" s="3"/>
      <c r="W803" s="3"/>
      <c r="X803" s="3"/>
      <c r="Y803" s="3"/>
      <c r="Z803" s="3"/>
      <c r="AA803" s="3"/>
      <c r="AB803" s="3"/>
      <c r="AC803" s="3"/>
      <c r="AD803" s="3"/>
      <c r="AE803" s="3"/>
      <c r="AF803" s="3"/>
      <c r="AG803" s="3"/>
      <c r="AH803" s="3"/>
      <c r="AI803" s="3"/>
      <c r="AJ803" s="3"/>
      <c r="AK803" s="3"/>
      <c r="AL803" s="3"/>
      <c r="AM803" s="3"/>
      <c r="AN803" s="3"/>
      <c r="AO803" s="3"/>
      <c r="AP803" s="3"/>
      <c r="AQ803" s="3"/>
      <c r="AR803" s="3"/>
      <c r="AS803" s="3"/>
      <c r="AT803" s="3"/>
      <c r="AU803" s="3"/>
      <c r="AV803" s="3"/>
      <c r="AW803" s="3"/>
      <c r="AX803" s="3"/>
      <c r="AY803" s="3"/>
      <c r="AZ803" s="3"/>
      <c r="BA803" s="3"/>
      <c r="BB803" s="3"/>
      <c r="BC803" s="3"/>
      <c r="BD803" s="3"/>
      <c r="BE803" s="3"/>
      <c r="BF803" s="3"/>
      <c r="BG803" s="3"/>
    </row>
    <row r="804" spans="1:59" ht="21.75" customHeight="1" x14ac:dyDescent="0.2">
      <c r="A804" s="3"/>
      <c r="B804" s="3"/>
      <c r="C804" s="3"/>
      <c r="D804" s="3"/>
      <c r="E804" s="3"/>
      <c r="F804" s="3"/>
      <c r="G804" s="3"/>
      <c r="H804" s="3"/>
      <c r="I804" s="3"/>
      <c r="J804" s="3"/>
      <c r="M804" s="5"/>
      <c r="N804" s="3"/>
      <c r="O804" s="3"/>
      <c r="P804" s="3"/>
      <c r="Q804" s="3"/>
      <c r="R804" s="3"/>
      <c r="S804" s="3"/>
      <c r="T804" s="3"/>
      <c r="U804" s="3"/>
      <c r="V804" s="3"/>
      <c r="W804" s="3"/>
      <c r="X804" s="3"/>
      <c r="Y804" s="3"/>
      <c r="Z804" s="3"/>
      <c r="AA804" s="3"/>
      <c r="AB804" s="3"/>
      <c r="AC804" s="3"/>
      <c r="AD804" s="3"/>
      <c r="AE804" s="3"/>
      <c r="AF804" s="3"/>
      <c r="AG804" s="3"/>
      <c r="AH804" s="3"/>
      <c r="AI804" s="3"/>
      <c r="AJ804" s="3"/>
      <c r="AK804" s="3"/>
      <c r="AL804" s="3"/>
      <c r="AM804" s="3"/>
      <c r="AN804" s="3"/>
      <c r="AO804" s="3"/>
      <c r="AP804" s="3"/>
      <c r="AQ804" s="3"/>
      <c r="AR804" s="3"/>
      <c r="AS804" s="3"/>
      <c r="AT804" s="3"/>
      <c r="AU804" s="3"/>
      <c r="AV804" s="3"/>
      <c r="AW804" s="3"/>
      <c r="AX804" s="3"/>
      <c r="AY804" s="3"/>
      <c r="AZ804" s="3"/>
      <c r="BA804" s="3"/>
      <c r="BB804" s="3"/>
      <c r="BC804" s="3"/>
      <c r="BD804" s="3"/>
      <c r="BE804" s="3"/>
      <c r="BF804" s="3"/>
      <c r="BG804" s="3"/>
    </row>
    <row r="805" spans="1:59" ht="21.75" customHeight="1" x14ac:dyDescent="0.2">
      <c r="A805" s="3"/>
      <c r="B805" s="3"/>
      <c r="C805" s="3"/>
      <c r="D805" s="3"/>
      <c r="E805" s="3"/>
      <c r="F805" s="3"/>
      <c r="G805" s="3"/>
      <c r="H805" s="3"/>
      <c r="I805" s="3"/>
      <c r="J805" s="3"/>
      <c r="M805" s="5"/>
      <c r="N805" s="3"/>
      <c r="O805" s="3"/>
      <c r="P805" s="3"/>
      <c r="Q805" s="3"/>
      <c r="R805" s="3"/>
      <c r="S805" s="3"/>
      <c r="T805" s="3"/>
      <c r="U805" s="3"/>
      <c r="V805" s="3"/>
      <c r="W805" s="3"/>
      <c r="X805" s="3"/>
      <c r="Y805" s="3"/>
      <c r="Z805" s="3"/>
      <c r="AA805" s="3"/>
      <c r="AB805" s="3"/>
      <c r="AC805" s="3"/>
      <c r="AD805" s="3"/>
      <c r="AE805" s="3"/>
      <c r="AF805" s="3"/>
      <c r="AG805" s="3"/>
      <c r="AH805" s="3"/>
      <c r="AI805" s="3"/>
      <c r="AJ805" s="3"/>
      <c r="AK805" s="3"/>
      <c r="AL805" s="3"/>
      <c r="AM805" s="3"/>
      <c r="AN805" s="3"/>
      <c r="AO805" s="3"/>
      <c r="AP805" s="3"/>
      <c r="AQ805" s="3"/>
      <c r="AR805" s="3"/>
      <c r="AS805" s="3"/>
      <c r="AT805" s="3"/>
      <c r="AU805" s="3"/>
      <c r="AV805" s="3"/>
      <c r="AW805" s="3"/>
      <c r="AX805" s="3"/>
      <c r="AY805" s="3"/>
      <c r="AZ805" s="3"/>
      <c r="BA805" s="3"/>
      <c r="BB805" s="3"/>
      <c r="BC805" s="3"/>
      <c r="BD805" s="3"/>
      <c r="BE805" s="3"/>
      <c r="BF805" s="3"/>
      <c r="BG805" s="3"/>
    </row>
    <row r="806" spans="1:59" ht="21.75" customHeight="1" x14ac:dyDescent="0.2">
      <c r="A806" s="3"/>
      <c r="B806" s="3"/>
      <c r="C806" s="3"/>
      <c r="D806" s="3"/>
      <c r="E806" s="3"/>
      <c r="F806" s="3"/>
      <c r="G806" s="3"/>
      <c r="H806" s="3"/>
      <c r="I806" s="3"/>
      <c r="J806" s="3"/>
      <c r="M806" s="5"/>
      <c r="N806" s="3"/>
      <c r="O806" s="3"/>
      <c r="P806" s="3"/>
      <c r="Q806" s="3"/>
      <c r="R806" s="3"/>
      <c r="S806" s="3"/>
      <c r="T806" s="3"/>
      <c r="U806" s="3"/>
      <c r="V806" s="3"/>
      <c r="W806" s="3"/>
      <c r="X806" s="3"/>
      <c r="Y806" s="3"/>
      <c r="Z806" s="3"/>
      <c r="AA806" s="3"/>
      <c r="AB806" s="3"/>
      <c r="AC806" s="3"/>
      <c r="AD806" s="3"/>
      <c r="AE806" s="3"/>
      <c r="AF806" s="3"/>
      <c r="AG806" s="3"/>
      <c r="AH806" s="3"/>
      <c r="AI806" s="3"/>
      <c r="AJ806" s="3"/>
      <c r="AK806" s="3"/>
      <c r="AL806" s="3"/>
      <c r="AM806" s="3"/>
      <c r="AN806" s="3"/>
      <c r="AO806" s="3"/>
      <c r="AP806" s="3"/>
      <c r="AQ806" s="3"/>
      <c r="AR806" s="3"/>
      <c r="AS806" s="3"/>
      <c r="AT806" s="3"/>
      <c r="AU806" s="3"/>
      <c r="AV806" s="3"/>
      <c r="AW806" s="3"/>
      <c r="AX806" s="3"/>
      <c r="AY806" s="3"/>
      <c r="AZ806" s="3"/>
      <c r="BA806" s="3"/>
      <c r="BB806" s="3"/>
      <c r="BC806" s="3"/>
      <c r="BD806" s="3"/>
      <c r="BE806" s="3"/>
      <c r="BF806" s="3"/>
      <c r="BG806" s="3"/>
    </row>
    <row r="807" spans="1:59" ht="21.75" customHeight="1" x14ac:dyDescent="0.2">
      <c r="A807" s="3"/>
      <c r="B807" s="3"/>
      <c r="C807" s="3"/>
      <c r="D807" s="3"/>
      <c r="E807" s="3"/>
      <c r="F807" s="3"/>
      <c r="G807" s="3"/>
      <c r="H807" s="3"/>
      <c r="I807" s="3"/>
      <c r="J807" s="3"/>
      <c r="M807" s="5"/>
      <c r="N807" s="3"/>
      <c r="O807" s="3"/>
      <c r="P807" s="3"/>
      <c r="Q807" s="3"/>
      <c r="R807" s="3"/>
      <c r="S807" s="3"/>
      <c r="T807" s="3"/>
      <c r="U807" s="3"/>
      <c r="V807" s="3"/>
      <c r="W807" s="3"/>
      <c r="X807" s="3"/>
      <c r="Y807" s="3"/>
      <c r="Z807" s="3"/>
      <c r="AA807" s="3"/>
      <c r="AB807" s="3"/>
      <c r="AC807" s="3"/>
      <c r="AD807" s="3"/>
      <c r="AE807" s="3"/>
      <c r="AF807" s="3"/>
      <c r="AG807" s="3"/>
      <c r="AH807" s="3"/>
      <c r="AI807" s="3"/>
      <c r="AJ807" s="3"/>
      <c r="AK807" s="3"/>
      <c r="AL807" s="3"/>
      <c r="AM807" s="3"/>
      <c r="AN807" s="3"/>
      <c r="AO807" s="3"/>
      <c r="AP807" s="3"/>
      <c r="AQ807" s="3"/>
      <c r="AR807" s="3"/>
      <c r="AS807" s="3"/>
      <c r="AT807" s="3"/>
      <c r="AU807" s="3"/>
      <c r="AV807" s="3"/>
      <c r="AW807" s="3"/>
      <c r="AX807" s="3"/>
      <c r="AY807" s="3"/>
      <c r="AZ807" s="3"/>
      <c r="BA807" s="3"/>
      <c r="BB807" s="3"/>
      <c r="BC807" s="3"/>
      <c r="BD807" s="3"/>
      <c r="BE807" s="3"/>
      <c r="BF807" s="3"/>
      <c r="BG807" s="3"/>
    </row>
    <row r="808" spans="1:59" ht="21.75" customHeight="1" x14ac:dyDescent="0.2">
      <c r="A808" s="3"/>
      <c r="B808" s="3"/>
      <c r="C808" s="3"/>
      <c r="D808" s="3"/>
      <c r="E808" s="3"/>
      <c r="F808" s="3"/>
      <c r="G808" s="3"/>
      <c r="H808" s="3"/>
      <c r="I808" s="3"/>
      <c r="J808" s="3"/>
      <c r="M808" s="5"/>
      <c r="N808" s="3"/>
      <c r="O808" s="3"/>
      <c r="P808" s="3"/>
      <c r="Q808" s="3"/>
      <c r="R808" s="3"/>
      <c r="S808" s="3"/>
      <c r="T808" s="3"/>
      <c r="U808" s="3"/>
      <c r="V808" s="3"/>
      <c r="W808" s="3"/>
      <c r="X808" s="3"/>
      <c r="Y808" s="3"/>
      <c r="Z808" s="3"/>
      <c r="AA808" s="3"/>
      <c r="AB808" s="3"/>
      <c r="AC808" s="3"/>
      <c r="AD808" s="3"/>
      <c r="AE808" s="3"/>
      <c r="AF808" s="3"/>
      <c r="AG808" s="3"/>
      <c r="AH808" s="3"/>
      <c r="AI808" s="3"/>
      <c r="AJ808" s="3"/>
      <c r="AK808" s="3"/>
      <c r="AL808" s="3"/>
      <c r="AM808" s="3"/>
      <c r="AN808" s="3"/>
      <c r="AO808" s="3"/>
      <c r="AP808" s="3"/>
      <c r="AQ808" s="3"/>
      <c r="AR808" s="3"/>
      <c r="AS808" s="3"/>
      <c r="AT808" s="3"/>
      <c r="AU808" s="3"/>
      <c r="AV808" s="3"/>
      <c r="AW808" s="3"/>
      <c r="AX808" s="3"/>
      <c r="AY808" s="3"/>
      <c r="AZ808" s="3"/>
      <c r="BA808" s="3"/>
      <c r="BB808" s="3"/>
      <c r="BC808" s="3"/>
      <c r="BD808" s="3"/>
      <c r="BE808" s="3"/>
      <c r="BF808" s="3"/>
      <c r="BG808" s="3"/>
    </row>
    <row r="809" spans="1:59" ht="21.75" customHeight="1" x14ac:dyDescent="0.2">
      <c r="A809" s="3"/>
      <c r="B809" s="3"/>
      <c r="C809" s="3"/>
      <c r="D809" s="3"/>
      <c r="E809" s="3"/>
      <c r="F809" s="3"/>
      <c r="G809" s="3"/>
      <c r="H809" s="3"/>
      <c r="I809" s="3"/>
      <c r="J809" s="3"/>
      <c r="M809" s="5"/>
      <c r="N809" s="3"/>
      <c r="O809" s="3"/>
      <c r="P809" s="3"/>
      <c r="Q809" s="3"/>
      <c r="R809" s="3"/>
      <c r="S809" s="3"/>
      <c r="T809" s="3"/>
      <c r="U809" s="3"/>
      <c r="V809" s="3"/>
      <c r="W809" s="3"/>
      <c r="X809" s="3"/>
      <c r="Y809" s="3"/>
      <c r="Z809" s="3"/>
      <c r="AA809" s="3"/>
      <c r="AB809" s="3"/>
      <c r="AC809" s="3"/>
      <c r="AD809" s="3"/>
      <c r="AE809" s="3"/>
      <c r="AF809" s="3"/>
      <c r="AG809" s="3"/>
      <c r="AH809" s="3"/>
      <c r="AI809" s="3"/>
      <c r="AJ809" s="3"/>
      <c r="AK809" s="3"/>
      <c r="AL809" s="3"/>
      <c r="AM809" s="3"/>
      <c r="AN809" s="3"/>
      <c r="AO809" s="3"/>
      <c r="AP809" s="3"/>
      <c r="AQ809" s="3"/>
      <c r="AR809" s="3"/>
      <c r="AS809" s="3"/>
      <c r="AT809" s="3"/>
      <c r="AU809" s="3"/>
      <c r="AV809" s="3"/>
      <c r="AW809" s="3"/>
      <c r="AX809" s="3"/>
      <c r="AY809" s="3"/>
      <c r="AZ809" s="3"/>
      <c r="BA809" s="3"/>
      <c r="BB809" s="3"/>
      <c r="BC809" s="3"/>
      <c r="BD809" s="3"/>
      <c r="BE809" s="3"/>
      <c r="BF809" s="3"/>
      <c r="BG809" s="3"/>
    </row>
    <row r="810" spans="1:59" ht="21.75" customHeight="1" x14ac:dyDescent="0.2">
      <c r="A810" s="3"/>
      <c r="B810" s="3"/>
      <c r="C810" s="3"/>
      <c r="D810" s="3"/>
      <c r="E810" s="3"/>
      <c r="F810" s="3"/>
      <c r="G810" s="3"/>
      <c r="H810" s="3"/>
      <c r="I810" s="3"/>
      <c r="J810" s="3"/>
      <c r="M810" s="5"/>
      <c r="N810" s="3"/>
      <c r="O810" s="3"/>
      <c r="P810" s="3"/>
      <c r="Q810" s="3"/>
      <c r="R810" s="3"/>
      <c r="S810" s="3"/>
      <c r="T810" s="3"/>
      <c r="U810" s="3"/>
      <c r="V810" s="3"/>
      <c r="W810" s="3"/>
      <c r="X810" s="3"/>
      <c r="Y810" s="3"/>
      <c r="Z810" s="3"/>
      <c r="AA810" s="3"/>
      <c r="AB810" s="3"/>
      <c r="AC810" s="3"/>
      <c r="AD810" s="3"/>
      <c r="AE810" s="3"/>
      <c r="AF810" s="3"/>
      <c r="AG810" s="3"/>
      <c r="AH810" s="3"/>
      <c r="AI810" s="3"/>
      <c r="AJ810" s="3"/>
      <c r="AK810" s="3"/>
      <c r="AL810" s="3"/>
      <c r="AM810" s="3"/>
      <c r="AN810" s="3"/>
      <c r="AO810" s="3"/>
      <c r="AP810" s="3"/>
      <c r="AQ810" s="3"/>
      <c r="AR810" s="3"/>
      <c r="AS810" s="3"/>
      <c r="AT810" s="3"/>
      <c r="AU810" s="3"/>
      <c r="AV810" s="3"/>
      <c r="AW810" s="3"/>
      <c r="AX810" s="3"/>
      <c r="AY810" s="3"/>
      <c r="AZ810" s="3"/>
      <c r="BA810" s="3"/>
      <c r="BB810" s="3"/>
      <c r="BC810" s="3"/>
      <c r="BD810" s="3"/>
      <c r="BE810" s="3"/>
      <c r="BF810" s="3"/>
      <c r="BG810" s="3"/>
    </row>
    <row r="811" spans="1:59" ht="21.75" customHeight="1" x14ac:dyDescent="0.2">
      <c r="A811" s="3"/>
      <c r="B811" s="3"/>
      <c r="C811" s="3"/>
      <c r="D811" s="3"/>
      <c r="E811" s="3"/>
      <c r="F811" s="3"/>
      <c r="G811" s="3"/>
      <c r="H811" s="3"/>
      <c r="I811" s="3"/>
      <c r="J811" s="3"/>
      <c r="M811" s="5"/>
      <c r="N811" s="3"/>
      <c r="O811" s="3"/>
      <c r="P811" s="3"/>
      <c r="Q811" s="3"/>
      <c r="R811" s="3"/>
      <c r="S811" s="3"/>
      <c r="T811" s="3"/>
      <c r="U811" s="3"/>
      <c r="V811" s="3"/>
      <c r="W811" s="3"/>
      <c r="X811" s="3"/>
      <c r="Y811" s="3"/>
      <c r="Z811" s="3"/>
      <c r="AA811" s="3"/>
      <c r="AB811" s="3"/>
      <c r="AC811" s="3"/>
      <c r="AD811" s="3"/>
      <c r="AE811" s="3"/>
      <c r="AF811" s="3"/>
      <c r="AG811" s="3"/>
      <c r="AH811" s="3"/>
      <c r="AI811" s="3"/>
      <c r="AJ811" s="3"/>
      <c r="AK811" s="3"/>
      <c r="AL811" s="3"/>
      <c r="AM811" s="3"/>
      <c r="AN811" s="3"/>
      <c r="AO811" s="3"/>
      <c r="AP811" s="3"/>
      <c r="AQ811" s="3"/>
      <c r="AR811" s="3"/>
      <c r="AS811" s="3"/>
      <c r="AT811" s="3"/>
      <c r="AU811" s="3"/>
      <c r="AV811" s="3"/>
      <c r="AW811" s="3"/>
      <c r="AX811" s="3"/>
      <c r="AY811" s="3"/>
      <c r="AZ811" s="3"/>
      <c r="BA811" s="3"/>
      <c r="BB811" s="3"/>
      <c r="BC811" s="3"/>
      <c r="BD811" s="3"/>
      <c r="BE811" s="3"/>
      <c r="BF811" s="3"/>
      <c r="BG811" s="3"/>
    </row>
    <row r="812" spans="1:59" ht="21.75" customHeight="1" x14ac:dyDescent="0.2">
      <c r="A812" s="3"/>
      <c r="B812" s="3"/>
      <c r="C812" s="3"/>
      <c r="D812" s="3"/>
      <c r="E812" s="3"/>
      <c r="F812" s="3"/>
      <c r="G812" s="3"/>
      <c r="H812" s="3"/>
      <c r="I812" s="3"/>
      <c r="J812" s="3"/>
      <c r="M812" s="5"/>
      <c r="N812" s="3"/>
      <c r="O812" s="3"/>
      <c r="P812" s="3"/>
      <c r="Q812" s="3"/>
      <c r="R812" s="3"/>
      <c r="S812" s="3"/>
      <c r="T812" s="3"/>
      <c r="U812" s="3"/>
      <c r="V812" s="3"/>
      <c r="W812" s="3"/>
      <c r="X812" s="3"/>
      <c r="Y812" s="3"/>
      <c r="Z812" s="3"/>
      <c r="AA812" s="3"/>
      <c r="AB812" s="3"/>
      <c r="AC812" s="3"/>
      <c r="AD812" s="3"/>
      <c r="AE812" s="3"/>
      <c r="AF812" s="3"/>
      <c r="AG812" s="3"/>
      <c r="AH812" s="3"/>
      <c r="AI812" s="3"/>
      <c r="AJ812" s="3"/>
      <c r="AK812" s="3"/>
      <c r="AL812" s="3"/>
      <c r="AM812" s="3"/>
      <c r="AN812" s="3"/>
      <c r="AO812" s="3"/>
      <c r="AP812" s="3"/>
      <c r="AQ812" s="3"/>
      <c r="AR812" s="3"/>
      <c r="AS812" s="3"/>
      <c r="AT812" s="3"/>
      <c r="AU812" s="3"/>
      <c r="AV812" s="3"/>
      <c r="AW812" s="3"/>
      <c r="AX812" s="3"/>
      <c r="AY812" s="3"/>
      <c r="AZ812" s="3"/>
      <c r="BA812" s="3"/>
      <c r="BB812" s="3"/>
      <c r="BC812" s="3"/>
      <c r="BD812" s="3"/>
      <c r="BE812" s="3"/>
      <c r="BF812" s="3"/>
      <c r="BG812" s="3"/>
    </row>
    <row r="813" spans="1:59" ht="21.75" customHeight="1" x14ac:dyDescent="0.2">
      <c r="A813" s="3"/>
      <c r="B813" s="3"/>
      <c r="C813" s="3"/>
      <c r="D813" s="3"/>
      <c r="E813" s="3"/>
      <c r="F813" s="3"/>
      <c r="G813" s="3"/>
      <c r="H813" s="3"/>
      <c r="I813" s="3"/>
      <c r="J813" s="3"/>
      <c r="M813" s="5"/>
      <c r="N813" s="3"/>
      <c r="O813" s="3"/>
      <c r="P813" s="3"/>
      <c r="Q813" s="3"/>
      <c r="R813" s="3"/>
      <c r="S813" s="3"/>
      <c r="T813" s="3"/>
      <c r="U813" s="3"/>
      <c r="V813" s="3"/>
      <c r="W813" s="3"/>
      <c r="X813" s="3"/>
      <c r="Y813" s="3"/>
      <c r="Z813" s="3"/>
      <c r="AA813" s="3"/>
      <c r="AB813" s="3"/>
      <c r="AC813" s="3"/>
      <c r="AD813" s="3"/>
      <c r="AE813" s="3"/>
      <c r="AF813" s="3"/>
      <c r="AG813" s="3"/>
      <c r="AH813" s="3"/>
      <c r="AI813" s="3"/>
      <c r="AJ813" s="3"/>
      <c r="AK813" s="3"/>
      <c r="AL813" s="3"/>
      <c r="AM813" s="3"/>
      <c r="AN813" s="3"/>
      <c r="AO813" s="3"/>
      <c r="AP813" s="3"/>
      <c r="AQ813" s="3"/>
      <c r="AR813" s="3"/>
      <c r="AS813" s="3"/>
      <c r="AT813" s="3"/>
      <c r="AU813" s="3"/>
      <c r="AV813" s="3"/>
      <c r="AW813" s="3"/>
      <c r="AX813" s="3"/>
      <c r="AY813" s="3"/>
      <c r="AZ813" s="3"/>
      <c r="BA813" s="3"/>
      <c r="BB813" s="3"/>
      <c r="BC813" s="3"/>
      <c r="BD813" s="3"/>
      <c r="BE813" s="3"/>
      <c r="BF813" s="3"/>
      <c r="BG813" s="3"/>
    </row>
    <row r="814" spans="1:59" ht="21.75" customHeight="1" x14ac:dyDescent="0.2">
      <c r="A814" s="3"/>
      <c r="B814" s="3"/>
      <c r="C814" s="3"/>
      <c r="D814" s="3"/>
      <c r="E814" s="3"/>
      <c r="F814" s="3"/>
      <c r="G814" s="3"/>
      <c r="H814" s="3"/>
      <c r="I814" s="3"/>
      <c r="J814" s="3"/>
      <c r="M814" s="5"/>
      <c r="N814" s="3"/>
      <c r="O814" s="3"/>
      <c r="P814" s="3"/>
      <c r="Q814" s="3"/>
      <c r="R814" s="3"/>
      <c r="S814" s="3"/>
      <c r="T814" s="3"/>
      <c r="U814" s="3"/>
      <c r="V814" s="3"/>
      <c r="W814" s="3"/>
      <c r="X814" s="3"/>
      <c r="Y814" s="3"/>
      <c r="Z814" s="3"/>
      <c r="AA814" s="3"/>
      <c r="AB814" s="3"/>
      <c r="AC814" s="3"/>
      <c r="AD814" s="3"/>
      <c r="AE814" s="3"/>
      <c r="AF814" s="3"/>
      <c r="AG814" s="3"/>
      <c r="AH814" s="3"/>
      <c r="AI814" s="3"/>
      <c r="AJ814" s="3"/>
      <c r="AK814" s="3"/>
      <c r="AL814" s="3"/>
      <c r="AM814" s="3"/>
      <c r="AN814" s="3"/>
      <c r="AO814" s="3"/>
      <c r="AP814" s="3"/>
      <c r="AQ814" s="3"/>
      <c r="AR814" s="3"/>
      <c r="AS814" s="3"/>
      <c r="AT814" s="3"/>
      <c r="AU814" s="3"/>
      <c r="AV814" s="3"/>
      <c r="AW814" s="3"/>
      <c r="AX814" s="3"/>
      <c r="AY814" s="3"/>
      <c r="AZ814" s="3"/>
      <c r="BA814" s="3"/>
      <c r="BB814" s="3"/>
      <c r="BC814" s="3"/>
      <c r="BD814" s="3"/>
      <c r="BE814" s="3"/>
      <c r="BF814" s="3"/>
      <c r="BG814" s="3"/>
    </row>
    <row r="815" spans="1:59" ht="21.75" customHeight="1" x14ac:dyDescent="0.2">
      <c r="A815" s="3"/>
      <c r="B815" s="3"/>
      <c r="C815" s="3"/>
      <c r="D815" s="3"/>
      <c r="E815" s="3"/>
      <c r="F815" s="3"/>
      <c r="G815" s="3"/>
      <c r="H815" s="3"/>
      <c r="I815" s="3"/>
      <c r="J815" s="3"/>
      <c r="M815" s="5"/>
      <c r="N815" s="3"/>
      <c r="O815" s="3"/>
      <c r="P815" s="3"/>
      <c r="Q815" s="3"/>
      <c r="R815" s="3"/>
      <c r="S815" s="3"/>
      <c r="T815" s="3"/>
      <c r="U815" s="3"/>
      <c r="V815" s="3"/>
      <c r="W815" s="3"/>
      <c r="X815" s="3"/>
      <c r="Y815" s="3"/>
      <c r="Z815" s="3"/>
      <c r="AA815" s="3"/>
      <c r="AB815" s="3"/>
      <c r="AC815" s="3"/>
      <c r="AD815" s="3"/>
      <c r="AE815" s="3"/>
      <c r="AF815" s="3"/>
      <c r="AG815" s="3"/>
      <c r="AH815" s="3"/>
      <c r="AI815" s="3"/>
      <c r="AJ815" s="3"/>
      <c r="AK815" s="3"/>
      <c r="AL815" s="3"/>
      <c r="AM815" s="3"/>
      <c r="AN815" s="3"/>
      <c r="AO815" s="3"/>
      <c r="AP815" s="3"/>
      <c r="AQ815" s="3"/>
      <c r="AR815" s="3"/>
      <c r="AS815" s="3"/>
      <c r="AT815" s="3"/>
      <c r="AU815" s="3"/>
      <c r="AV815" s="3"/>
      <c r="AW815" s="3"/>
      <c r="AX815" s="3"/>
      <c r="AY815" s="3"/>
      <c r="AZ815" s="3"/>
      <c r="BA815" s="3"/>
      <c r="BB815" s="3"/>
      <c r="BC815" s="3"/>
      <c r="BD815" s="3"/>
      <c r="BE815" s="3"/>
      <c r="BF815" s="3"/>
      <c r="BG815" s="3"/>
    </row>
    <row r="816" spans="1:59" ht="21.75" customHeight="1" x14ac:dyDescent="0.2">
      <c r="A816" s="3"/>
      <c r="B816" s="3"/>
      <c r="C816" s="3"/>
      <c r="D816" s="3"/>
      <c r="E816" s="3"/>
      <c r="F816" s="3"/>
      <c r="G816" s="3"/>
      <c r="H816" s="3"/>
      <c r="I816" s="3"/>
      <c r="J816" s="3"/>
      <c r="M816" s="5"/>
      <c r="N816" s="3"/>
      <c r="O816" s="3"/>
      <c r="P816" s="3"/>
      <c r="Q816" s="3"/>
      <c r="R816" s="3"/>
      <c r="S816" s="3"/>
      <c r="T816" s="3"/>
      <c r="U816" s="3"/>
      <c r="V816" s="3"/>
      <c r="W816" s="3"/>
      <c r="X816" s="3"/>
      <c r="Y816" s="3"/>
      <c r="Z816" s="3"/>
      <c r="AA816" s="3"/>
      <c r="AB816" s="3"/>
      <c r="AC816" s="3"/>
      <c r="AD816" s="3"/>
      <c r="AE816" s="3"/>
      <c r="AF816" s="3"/>
      <c r="AG816" s="3"/>
      <c r="AH816" s="3"/>
      <c r="AI816" s="3"/>
      <c r="AJ816" s="3"/>
      <c r="AK816" s="3"/>
      <c r="AL816" s="3"/>
      <c r="AM816" s="3"/>
      <c r="AN816" s="3"/>
      <c r="AO816" s="3"/>
      <c r="AP816" s="3"/>
      <c r="AQ816" s="3"/>
      <c r="AR816" s="3"/>
      <c r="AS816" s="3"/>
      <c r="AT816" s="3"/>
      <c r="AU816" s="3"/>
      <c r="AV816" s="3"/>
      <c r="AW816" s="3"/>
      <c r="AX816" s="3"/>
      <c r="AY816" s="3"/>
      <c r="AZ816" s="3"/>
      <c r="BA816" s="3"/>
      <c r="BB816" s="3"/>
      <c r="BC816" s="3"/>
      <c r="BD816" s="3"/>
      <c r="BE816" s="3"/>
      <c r="BF816" s="3"/>
      <c r="BG816" s="3"/>
    </row>
    <row r="817" spans="1:59" ht="21.75" customHeight="1" x14ac:dyDescent="0.2">
      <c r="A817" s="3"/>
      <c r="B817" s="3"/>
      <c r="C817" s="3"/>
      <c r="D817" s="3"/>
      <c r="E817" s="3"/>
      <c r="F817" s="3"/>
      <c r="G817" s="3"/>
      <c r="H817" s="3"/>
      <c r="I817" s="3"/>
      <c r="J817" s="3"/>
      <c r="M817" s="5"/>
      <c r="N817" s="3"/>
      <c r="O817" s="3"/>
      <c r="P817" s="3"/>
      <c r="Q817" s="3"/>
      <c r="R817" s="3"/>
      <c r="S817" s="3"/>
      <c r="T817" s="3"/>
      <c r="U817" s="3"/>
      <c r="V817" s="3"/>
      <c r="W817" s="3"/>
      <c r="X817" s="3"/>
      <c r="Y817" s="3"/>
      <c r="Z817" s="3"/>
      <c r="AA817" s="3"/>
      <c r="AB817" s="3"/>
      <c r="AC817" s="3"/>
      <c r="AD817" s="3"/>
      <c r="AE817" s="3"/>
      <c r="AF817" s="3"/>
      <c r="AG817" s="3"/>
      <c r="AH817" s="3"/>
      <c r="AI817" s="3"/>
      <c r="AJ817" s="3"/>
      <c r="AK817" s="3"/>
      <c r="AL817" s="3"/>
      <c r="AM817" s="3"/>
      <c r="AN817" s="3"/>
      <c r="AO817" s="3"/>
      <c r="AP817" s="3"/>
      <c r="AQ817" s="3"/>
      <c r="AR817" s="3"/>
      <c r="AS817" s="3"/>
      <c r="AT817" s="3"/>
      <c r="AU817" s="3"/>
      <c r="AV817" s="3"/>
      <c r="AW817" s="3"/>
      <c r="AX817" s="3"/>
      <c r="AY817" s="3"/>
      <c r="AZ817" s="3"/>
      <c r="BA817" s="3"/>
      <c r="BB817" s="3"/>
      <c r="BC817" s="3"/>
      <c r="BD817" s="3"/>
      <c r="BE817" s="3"/>
      <c r="BF817" s="3"/>
      <c r="BG817" s="3"/>
    </row>
    <row r="818" spans="1:59" ht="21.75" customHeight="1" x14ac:dyDescent="0.2">
      <c r="A818" s="3"/>
      <c r="B818" s="3"/>
      <c r="C818" s="3"/>
      <c r="D818" s="3"/>
      <c r="E818" s="3"/>
      <c r="F818" s="3"/>
      <c r="G818" s="3"/>
      <c r="H818" s="3"/>
      <c r="I818" s="3"/>
      <c r="J818" s="3"/>
      <c r="M818" s="5"/>
      <c r="N818" s="3"/>
      <c r="O818" s="3"/>
      <c r="P818" s="3"/>
      <c r="Q818" s="3"/>
      <c r="R818" s="3"/>
      <c r="S818" s="3"/>
      <c r="T818" s="3"/>
      <c r="U818" s="3"/>
      <c r="V818" s="3"/>
      <c r="W818" s="3"/>
      <c r="X818" s="3"/>
      <c r="Y818" s="3"/>
      <c r="Z818" s="3"/>
      <c r="AA818" s="3"/>
      <c r="AB818" s="3"/>
      <c r="AC818" s="3"/>
      <c r="AD818" s="3"/>
      <c r="AE818" s="3"/>
      <c r="AF818" s="3"/>
      <c r="AG818" s="3"/>
      <c r="AH818" s="3"/>
      <c r="AI818" s="3"/>
      <c r="AJ818" s="3"/>
      <c r="AK818" s="3"/>
      <c r="AL818" s="3"/>
      <c r="AM818" s="3"/>
      <c r="AN818" s="3"/>
      <c r="AO818" s="3"/>
      <c r="AP818" s="3"/>
      <c r="AQ818" s="3"/>
      <c r="AR818" s="3"/>
      <c r="AS818" s="3"/>
      <c r="AT818" s="3"/>
      <c r="AU818" s="3"/>
      <c r="AV818" s="3"/>
      <c r="AW818" s="3"/>
      <c r="AX818" s="3"/>
      <c r="AY818" s="3"/>
      <c r="AZ818" s="3"/>
      <c r="BA818" s="3"/>
      <c r="BB818" s="3"/>
      <c r="BC818" s="3"/>
      <c r="BD818" s="3"/>
      <c r="BE818" s="3"/>
      <c r="BF818" s="3"/>
      <c r="BG818" s="3"/>
    </row>
    <row r="819" spans="1:59" ht="21.75" customHeight="1" x14ac:dyDescent="0.2">
      <c r="A819" s="3"/>
      <c r="B819" s="3"/>
      <c r="C819" s="3"/>
      <c r="D819" s="3"/>
      <c r="E819" s="3"/>
      <c r="F819" s="3"/>
      <c r="G819" s="3"/>
      <c r="H819" s="3"/>
      <c r="I819" s="3"/>
      <c r="J819" s="3"/>
      <c r="M819" s="5"/>
      <c r="N819" s="3"/>
      <c r="O819" s="3"/>
      <c r="P819" s="3"/>
      <c r="Q819" s="3"/>
      <c r="R819" s="3"/>
      <c r="S819" s="3"/>
      <c r="T819" s="3"/>
      <c r="U819" s="3"/>
      <c r="V819" s="3"/>
      <c r="W819" s="3"/>
      <c r="X819" s="3"/>
      <c r="Y819" s="3"/>
      <c r="Z819" s="3"/>
      <c r="AA819" s="3"/>
      <c r="AB819" s="3"/>
      <c r="AC819" s="3"/>
      <c r="AD819" s="3"/>
      <c r="AE819" s="3"/>
      <c r="AF819" s="3"/>
      <c r="AG819" s="3"/>
      <c r="AH819" s="3"/>
      <c r="AI819" s="3"/>
      <c r="AJ819" s="3"/>
      <c r="AK819" s="3"/>
      <c r="AL819" s="3"/>
      <c r="AM819" s="3"/>
      <c r="AN819" s="3"/>
      <c r="AO819" s="3"/>
      <c r="AP819" s="3"/>
      <c r="AQ819" s="3"/>
      <c r="AR819" s="3"/>
      <c r="AS819" s="3"/>
      <c r="AT819" s="3"/>
      <c r="AU819" s="3"/>
      <c r="AV819" s="3"/>
      <c r="AW819" s="3"/>
      <c r="AX819" s="3"/>
      <c r="AY819" s="3"/>
      <c r="AZ819" s="3"/>
      <c r="BA819" s="3"/>
      <c r="BB819" s="3"/>
      <c r="BC819" s="3"/>
      <c r="BD819" s="3"/>
      <c r="BE819" s="3"/>
      <c r="BF819" s="3"/>
      <c r="BG819" s="3"/>
    </row>
    <row r="820" spans="1:59" ht="21.75" customHeight="1" x14ac:dyDescent="0.2">
      <c r="A820" s="3"/>
      <c r="B820" s="3"/>
      <c r="C820" s="3"/>
      <c r="D820" s="3"/>
      <c r="E820" s="3"/>
      <c r="F820" s="3"/>
      <c r="G820" s="3"/>
      <c r="H820" s="3"/>
      <c r="I820" s="3"/>
      <c r="J820" s="3"/>
      <c r="M820" s="5"/>
      <c r="N820" s="3"/>
      <c r="O820" s="3"/>
      <c r="P820" s="3"/>
      <c r="Q820" s="3"/>
      <c r="R820" s="3"/>
      <c r="S820" s="3"/>
      <c r="T820" s="3"/>
      <c r="U820" s="3"/>
      <c r="V820" s="3"/>
      <c r="W820" s="3"/>
      <c r="X820" s="3"/>
      <c r="Y820" s="3"/>
      <c r="Z820" s="3"/>
      <c r="AA820" s="3"/>
      <c r="AB820" s="3"/>
      <c r="AC820" s="3"/>
      <c r="AD820" s="3"/>
      <c r="AE820" s="3"/>
      <c r="AF820" s="3"/>
      <c r="AG820" s="3"/>
      <c r="AH820" s="3"/>
      <c r="AI820" s="3"/>
      <c r="AJ820" s="3"/>
      <c r="AK820" s="3"/>
      <c r="AL820" s="3"/>
      <c r="AM820" s="3"/>
      <c r="AN820" s="3"/>
      <c r="AO820" s="3"/>
      <c r="AP820" s="3"/>
      <c r="AQ820" s="3"/>
      <c r="AR820" s="3"/>
      <c r="AS820" s="3"/>
      <c r="AT820" s="3"/>
      <c r="AU820" s="3"/>
      <c r="AV820" s="3"/>
      <c r="AW820" s="3"/>
      <c r="AX820" s="3"/>
      <c r="AY820" s="3"/>
      <c r="AZ820" s="3"/>
      <c r="BA820" s="3"/>
      <c r="BB820" s="3"/>
      <c r="BC820" s="3"/>
      <c r="BD820" s="3"/>
      <c r="BE820" s="3"/>
      <c r="BF820" s="3"/>
      <c r="BG820" s="3"/>
    </row>
    <row r="821" spans="1:59" ht="21.75" customHeight="1" x14ac:dyDescent="0.2">
      <c r="A821" s="3"/>
      <c r="B821" s="3"/>
      <c r="C821" s="3"/>
      <c r="D821" s="3"/>
      <c r="E821" s="3"/>
      <c r="F821" s="3"/>
      <c r="G821" s="3"/>
      <c r="H821" s="3"/>
      <c r="I821" s="3"/>
      <c r="J821" s="3"/>
      <c r="M821" s="5"/>
      <c r="N821" s="3"/>
      <c r="O821" s="3"/>
      <c r="P821" s="3"/>
      <c r="Q821" s="3"/>
      <c r="R821" s="3"/>
      <c r="S821" s="3"/>
      <c r="T821" s="3"/>
      <c r="U821" s="3"/>
      <c r="V821" s="3"/>
      <c r="W821" s="3"/>
      <c r="X821" s="3"/>
      <c r="Y821" s="3"/>
      <c r="Z821" s="3"/>
      <c r="AA821" s="3"/>
      <c r="AB821" s="3"/>
      <c r="AC821" s="3"/>
      <c r="AD821" s="3"/>
      <c r="AE821" s="3"/>
      <c r="AF821" s="3"/>
      <c r="AG821" s="3"/>
      <c r="AH821" s="3"/>
      <c r="AI821" s="3"/>
      <c r="AJ821" s="3"/>
      <c r="AK821" s="3"/>
      <c r="AL821" s="3"/>
      <c r="AM821" s="3"/>
      <c r="AN821" s="3"/>
      <c r="AO821" s="3"/>
      <c r="AP821" s="3"/>
      <c r="AQ821" s="3"/>
      <c r="AR821" s="3"/>
      <c r="AS821" s="3"/>
      <c r="AT821" s="3"/>
      <c r="AU821" s="3"/>
      <c r="AV821" s="3"/>
      <c r="AW821" s="3"/>
      <c r="AX821" s="3"/>
      <c r="AY821" s="3"/>
      <c r="AZ821" s="3"/>
      <c r="BA821" s="3"/>
      <c r="BB821" s="3"/>
      <c r="BC821" s="3"/>
      <c r="BD821" s="3"/>
      <c r="BE821" s="3"/>
      <c r="BF821" s="3"/>
      <c r="BG821" s="3"/>
    </row>
    <row r="822" spans="1:59" ht="21.75" customHeight="1" x14ac:dyDescent="0.2">
      <c r="A822" s="3"/>
      <c r="B822" s="3"/>
      <c r="C822" s="3"/>
      <c r="D822" s="3"/>
      <c r="E822" s="3"/>
      <c r="F822" s="3"/>
      <c r="G822" s="3"/>
      <c r="H822" s="3"/>
      <c r="I822" s="3"/>
      <c r="J822" s="3"/>
      <c r="M822" s="5"/>
      <c r="N822" s="3"/>
      <c r="O822" s="3"/>
      <c r="P822" s="3"/>
      <c r="Q822" s="3"/>
      <c r="R822" s="3"/>
      <c r="S822" s="3"/>
      <c r="T822" s="3"/>
      <c r="U822" s="3"/>
      <c r="V822" s="3"/>
      <c r="W822" s="3"/>
      <c r="X822" s="3"/>
      <c r="Y822" s="3"/>
      <c r="Z822" s="3"/>
      <c r="AA822" s="3"/>
      <c r="AB822" s="3"/>
      <c r="AC822" s="3"/>
      <c r="AD822" s="3"/>
      <c r="AE822" s="3"/>
      <c r="AF822" s="3"/>
      <c r="AG822" s="3"/>
      <c r="AH822" s="3"/>
      <c r="AI822" s="3"/>
      <c r="AJ822" s="3"/>
      <c r="AK822" s="3"/>
      <c r="AL822" s="3"/>
      <c r="AM822" s="3"/>
      <c r="AN822" s="3"/>
      <c r="AO822" s="3"/>
      <c r="AP822" s="3"/>
      <c r="AQ822" s="3"/>
      <c r="AR822" s="3"/>
      <c r="AS822" s="3"/>
      <c r="AT822" s="3"/>
      <c r="AU822" s="3"/>
      <c r="AV822" s="3"/>
      <c r="AW822" s="3"/>
      <c r="AX822" s="3"/>
      <c r="AY822" s="3"/>
      <c r="AZ822" s="3"/>
      <c r="BA822" s="3"/>
      <c r="BB822" s="3"/>
      <c r="BC822" s="3"/>
      <c r="BD822" s="3"/>
      <c r="BE822" s="3"/>
      <c r="BF822" s="3"/>
      <c r="BG822" s="3"/>
    </row>
    <row r="823" spans="1:59" ht="21.75" customHeight="1" x14ac:dyDescent="0.2">
      <c r="A823" s="3"/>
      <c r="B823" s="3"/>
      <c r="C823" s="3"/>
      <c r="D823" s="3"/>
      <c r="E823" s="3"/>
      <c r="F823" s="3"/>
      <c r="G823" s="3"/>
      <c r="H823" s="3"/>
      <c r="I823" s="3"/>
      <c r="J823" s="3"/>
      <c r="M823" s="5"/>
      <c r="N823" s="3"/>
      <c r="O823" s="3"/>
      <c r="P823" s="3"/>
      <c r="Q823" s="3"/>
      <c r="R823" s="3"/>
      <c r="S823" s="3"/>
      <c r="T823" s="3"/>
      <c r="U823" s="3"/>
      <c r="V823" s="3"/>
      <c r="W823" s="3"/>
      <c r="X823" s="3"/>
      <c r="Y823" s="3"/>
      <c r="Z823" s="3"/>
      <c r="AA823" s="3"/>
      <c r="AB823" s="3"/>
      <c r="AC823" s="3"/>
      <c r="AD823" s="3"/>
      <c r="AE823" s="3"/>
      <c r="AF823" s="3"/>
      <c r="AG823" s="3"/>
      <c r="AH823" s="3"/>
      <c r="AI823" s="3"/>
      <c r="AJ823" s="3"/>
      <c r="AK823" s="3"/>
      <c r="AL823" s="3"/>
      <c r="AM823" s="3"/>
      <c r="AN823" s="3"/>
      <c r="AO823" s="3"/>
      <c r="AP823" s="3"/>
      <c r="AQ823" s="3"/>
      <c r="AR823" s="3"/>
      <c r="AS823" s="3"/>
      <c r="AT823" s="3"/>
      <c r="AU823" s="3"/>
      <c r="AV823" s="3"/>
      <c r="AW823" s="3"/>
      <c r="AX823" s="3"/>
      <c r="AY823" s="3"/>
      <c r="AZ823" s="3"/>
      <c r="BA823" s="3"/>
      <c r="BB823" s="3"/>
      <c r="BC823" s="3"/>
      <c r="BD823" s="3"/>
      <c r="BE823" s="3"/>
      <c r="BF823" s="3"/>
      <c r="BG823" s="3"/>
    </row>
    <row r="824" spans="1:59" ht="21.75" customHeight="1" x14ac:dyDescent="0.2">
      <c r="A824" s="3"/>
      <c r="B824" s="3"/>
      <c r="C824" s="3"/>
      <c r="D824" s="3"/>
      <c r="E824" s="3"/>
      <c r="F824" s="3"/>
      <c r="G824" s="3"/>
      <c r="H824" s="3"/>
      <c r="I824" s="3"/>
      <c r="J824" s="3"/>
      <c r="M824" s="5"/>
      <c r="N824" s="3"/>
      <c r="O824" s="3"/>
      <c r="P824" s="3"/>
      <c r="Q824" s="3"/>
      <c r="R824" s="3"/>
      <c r="S824" s="3"/>
      <c r="T824" s="3"/>
      <c r="U824" s="3"/>
      <c r="V824" s="3"/>
      <c r="W824" s="3"/>
      <c r="X824" s="3"/>
      <c r="Y824" s="3"/>
      <c r="Z824" s="3"/>
      <c r="AA824" s="3"/>
      <c r="AB824" s="3"/>
      <c r="AC824" s="3"/>
      <c r="AD824" s="3"/>
      <c r="AE824" s="3"/>
      <c r="AF824" s="3"/>
      <c r="AG824" s="3"/>
      <c r="AH824" s="3"/>
      <c r="AI824" s="3"/>
      <c r="AJ824" s="3"/>
      <c r="AK824" s="3"/>
      <c r="AL824" s="3"/>
      <c r="AM824" s="3"/>
      <c r="AN824" s="3"/>
      <c r="AO824" s="3"/>
      <c r="AP824" s="3"/>
      <c r="AQ824" s="3"/>
      <c r="AR824" s="3"/>
      <c r="AS824" s="3"/>
      <c r="AT824" s="3"/>
      <c r="AU824" s="3"/>
      <c r="AV824" s="3"/>
      <c r="AW824" s="3"/>
      <c r="AX824" s="3"/>
      <c r="AY824" s="3"/>
      <c r="AZ824" s="3"/>
      <c r="BA824" s="3"/>
      <c r="BB824" s="3"/>
      <c r="BC824" s="3"/>
      <c r="BD824" s="3"/>
      <c r="BE824" s="3"/>
      <c r="BF824" s="3"/>
      <c r="BG824" s="3"/>
    </row>
    <row r="825" spans="1:59" ht="21.75" customHeight="1" x14ac:dyDescent="0.2">
      <c r="A825" s="3"/>
      <c r="B825" s="3"/>
      <c r="C825" s="3"/>
      <c r="D825" s="3"/>
      <c r="E825" s="3"/>
      <c r="F825" s="3"/>
      <c r="G825" s="3"/>
      <c r="H825" s="3"/>
      <c r="I825" s="3"/>
      <c r="J825" s="3"/>
      <c r="M825" s="5"/>
      <c r="N825" s="3"/>
      <c r="O825" s="3"/>
      <c r="P825" s="3"/>
      <c r="Q825" s="3"/>
      <c r="R825" s="3"/>
      <c r="S825" s="3"/>
      <c r="T825" s="3"/>
      <c r="U825" s="3"/>
      <c r="V825" s="3"/>
      <c r="W825" s="3"/>
      <c r="X825" s="3"/>
      <c r="Y825" s="3"/>
      <c r="Z825" s="3"/>
      <c r="AA825" s="3"/>
      <c r="AB825" s="3"/>
      <c r="AC825" s="3"/>
      <c r="AD825" s="3"/>
      <c r="AE825" s="3"/>
      <c r="AF825" s="3"/>
      <c r="AG825" s="3"/>
      <c r="AH825" s="3"/>
      <c r="AI825" s="3"/>
      <c r="AJ825" s="3"/>
      <c r="AK825" s="3"/>
      <c r="AL825" s="3"/>
      <c r="AM825" s="3"/>
      <c r="AN825" s="3"/>
      <c r="AO825" s="3"/>
      <c r="AP825" s="3"/>
      <c r="AQ825" s="3"/>
      <c r="AR825" s="3"/>
      <c r="AS825" s="3"/>
      <c r="AT825" s="3"/>
      <c r="AU825" s="3"/>
      <c r="AV825" s="3"/>
      <c r="AW825" s="3"/>
      <c r="AX825" s="3"/>
      <c r="AY825" s="3"/>
      <c r="AZ825" s="3"/>
      <c r="BA825" s="3"/>
      <c r="BB825" s="3"/>
      <c r="BC825" s="3"/>
      <c r="BD825" s="3"/>
      <c r="BE825" s="3"/>
      <c r="BF825" s="3"/>
      <c r="BG825" s="3"/>
    </row>
    <row r="826" spans="1:59" ht="21.75" customHeight="1" x14ac:dyDescent="0.2">
      <c r="A826" s="3"/>
      <c r="B826" s="3"/>
      <c r="C826" s="3"/>
      <c r="D826" s="3"/>
      <c r="E826" s="3"/>
      <c r="F826" s="3"/>
      <c r="G826" s="3"/>
      <c r="H826" s="3"/>
      <c r="I826" s="3"/>
      <c r="J826" s="3"/>
      <c r="M826" s="5"/>
      <c r="N826" s="3"/>
      <c r="O826" s="3"/>
      <c r="P826" s="3"/>
      <c r="Q826" s="3"/>
      <c r="R826" s="3"/>
      <c r="S826" s="3"/>
      <c r="T826" s="3"/>
      <c r="U826" s="3"/>
      <c r="V826" s="3"/>
      <c r="W826" s="3"/>
      <c r="X826" s="3"/>
      <c r="Y826" s="3"/>
      <c r="Z826" s="3"/>
      <c r="AA826" s="3"/>
      <c r="AB826" s="3"/>
      <c r="AC826" s="3"/>
      <c r="AD826" s="3"/>
      <c r="AE826" s="3"/>
      <c r="AF826" s="3"/>
      <c r="AG826" s="3"/>
      <c r="AH826" s="3"/>
      <c r="AI826" s="3"/>
      <c r="AJ826" s="3"/>
      <c r="AK826" s="3"/>
      <c r="AL826" s="3"/>
      <c r="AM826" s="3"/>
      <c r="AN826" s="3"/>
      <c r="AO826" s="3"/>
      <c r="AP826" s="3"/>
      <c r="AQ826" s="3"/>
      <c r="AR826" s="3"/>
      <c r="AS826" s="3"/>
      <c r="AT826" s="3"/>
      <c r="AU826" s="3"/>
      <c r="AV826" s="3"/>
      <c r="AW826" s="3"/>
      <c r="AX826" s="3"/>
      <c r="AY826" s="3"/>
      <c r="AZ826" s="3"/>
      <c r="BA826" s="3"/>
      <c r="BB826" s="3"/>
      <c r="BC826" s="3"/>
      <c r="BD826" s="3"/>
      <c r="BE826" s="3"/>
      <c r="BF826" s="3"/>
      <c r="BG826" s="3"/>
    </row>
  </sheetData>
  <sheetProtection algorithmName="SHA-512" hashValue="11XGcDuDIlcC6J5VKzaO2RUrwdyy3huMWLves/5TQfmMyGWuPGQ5aFNvpJ8p0l0AV2+OCBk6T8BZI14jMvRm+w==" saltValue="iGbkhFcaJwDGut9oJiF52w==" spinCount="100000" sheet="1" objects="1" scenarios="1"/>
  <mergeCells count="7">
    <mergeCell ref="B3:C3"/>
    <mergeCell ref="B4:C4"/>
    <mergeCell ref="B5:C5"/>
    <mergeCell ref="B8:C8"/>
    <mergeCell ref="B9:C9"/>
    <mergeCell ref="B10:C10"/>
    <mergeCell ref="B6:C6"/>
  </mergeCells>
  <pageMargins left="0.7" right="0.7" top="0.75" bottom="0.75" header="0.3" footer="0.3"/>
  <pageSetup orientation="portrait" r:id="rId1"/>
  <ignoredErrors>
    <ignoredError sqref="C64 D64:J64" 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C9136BE3-C985-447C-A5B1-35DAC58F59E4}">
          <x14:formula1>
            <xm:f>'CTC,i LUT'!$A$3:$A$8</xm:f>
          </x14:formula1>
          <xm:sqref>B5:C5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19C23-EBB0-4CC9-90FA-2D4ADAF40170}">
  <sheetPr>
    <tabColor theme="0" tint="-0.14999847407452621"/>
  </sheetPr>
  <dimension ref="A1:HM1042"/>
  <sheetViews>
    <sheetView zoomScaleNormal="100" workbookViewId="0">
      <selection activeCell="E30" sqref="E30"/>
    </sheetView>
  </sheetViews>
  <sheetFormatPr defaultColWidth="8.7109375" defaultRowHeight="12.75" x14ac:dyDescent="0.2"/>
  <cols>
    <col min="1" max="1" width="15.140625" style="17" customWidth="1"/>
    <col min="2" max="2" width="14.5703125" style="17" customWidth="1"/>
    <col min="3" max="3" width="23.42578125" style="17" customWidth="1"/>
    <col min="4" max="4" width="14.7109375" style="17" customWidth="1"/>
    <col min="5" max="5" width="22.7109375" style="17" customWidth="1"/>
    <col min="6" max="6" width="13.42578125" style="17" customWidth="1"/>
    <col min="7" max="9" width="8.7109375" style="17"/>
    <col min="10" max="10" width="8.140625" style="17" customWidth="1"/>
    <col min="11" max="12" width="11.42578125" style="17" customWidth="1"/>
    <col min="13" max="13" width="8.140625" style="17" customWidth="1"/>
    <col min="14" max="15" width="11.42578125" style="17" customWidth="1"/>
    <col min="16" max="16" width="8.7109375" style="17"/>
    <col min="17" max="18" width="0" style="17" hidden="1" customWidth="1"/>
    <col min="19" max="16384" width="8.7109375" style="17"/>
  </cols>
  <sheetData>
    <row r="1" spans="1:221" x14ac:dyDescent="0.2">
      <c r="A1" s="38" t="s">
        <v>6</v>
      </c>
      <c r="B1" s="3"/>
      <c r="C1" s="3"/>
      <c r="D1" s="3"/>
      <c r="E1" s="3"/>
      <c r="F1" s="3"/>
      <c r="G1" s="3"/>
      <c r="H1" s="3"/>
      <c r="I1" s="3"/>
      <c r="J1" s="38" t="s">
        <v>7</v>
      </c>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113"/>
      <c r="HG1" s="113"/>
      <c r="HH1" s="113"/>
      <c r="HI1" s="113"/>
      <c r="HJ1" s="113"/>
      <c r="HK1" s="113"/>
      <c r="HL1" s="113"/>
      <c r="HM1" s="113"/>
    </row>
    <row r="2" spans="1:221" ht="51" x14ac:dyDescent="0.2">
      <c r="A2" s="133" t="s">
        <v>8</v>
      </c>
      <c r="B2" s="115" t="s">
        <v>9</v>
      </c>
      <c r="C2" s="115" t="s">
        <v>10</v>
      </c>
      <c r="D2" s="115" t="s">
        <v>197</v>
      </c>
      <c r="E2" s="115" t="s">
        <v>11</v>
      </c>
      <c r="F2" s="116" t="s">
        <v>12</v>
      </c>
      <c r="G2" s="3"/>
      <c r="H2" s="3"/>
      <c r="I2" s="3"/>
      <c r="J2" s="117" t="s">
        <v>13</v>
      </c>
      <c r="K2" s="118"/>
      <c r="L2" s="119"/>
      <c r="M2" s="117" t="s">
        <v>14</v>
      </c>
      <c r="N2" s="118"/>
      <c r="O2" s="119"/>
      <c r="P2" s="3"/>
      <c r="Q2" s="3" t="s">
        <v>13</v>
      </c>
      <c r="R2" s="3" t="s">
        <v>14</v>
      </c>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113"/>
      <c r="HG2" s="113"/>
      <c r="HH2" s="113"/>
      <c r="HI2" s="113"/>
      <c r="HJ2" s="113"/>
      <c r="HK2" s="113"/>
      <c r="HL2" s="113"/>
      <c r="HM2" s="113"/>
    </row>
    <row r="3" spans="1:221" x14ac:dyDescent="0.2">
      <c r="A3" s="138">
        <v>0</v>
      </c>
      <c r="B3" s="139"/>
      <c r="C3" s="139"/>
      <c r="D3" s="140"/>
      <c r="E3" s="120" t="str">
        <f>IFERROR(VLOOKUP(C3,Table5[],2,FALSE)," ")</f>
        <v xml:space="preserve"> </v>
      </c>
      <c r="F3" s="121" t="str">
        <f>IFERROR(D3*E3," ")</f>
        <v xml:space="preserve"> </v>
      </c>
      <c r="G3" s="3"/>
      <c r="H3" s="3"/>
      <c r="I3" s="3"/>
      <c r="J3" s="122" t="s">
        <v>16</v>
      </c>
      <c r="K3" s="123" t="s">
        <v>100</v>
      </c>
      <c r="L3" s="123" t="s">
        <v>17</v>
      </c>
      <c r="M3" s="114" t="s">
        <v>16</v>
      </c>
      <c r="N3" s="124" t="s">
        <v>100</v>
      </c>
      <c r="O3" s="116" t="s">
        <v>17</v>
      </c>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row>
    <row r="4" spans="1:221" x14ac:dyDescent="0.2">
      <c r="A4" s="138">
        <v>5</v>
      </c>
      <c r="B4" s="139"/>
      <c r="C4" s="141"/>
      <c r="D4" s="140"/>
      <c r="E4" s="120" t="str">
        <f>IFERROR(VLOOKUP(C4,Table5[],2,FALSE)," ")</f>
        <v xml:space="preserve"> </v>
      </c>
      <c r="F4" s="121" t="str">
        <f t="shared" ref="F4:F38" si="0">IFERROR(D4*E4," ")</f>
        <v xml:space="preserve"> </v>
      </c>
      <c r="G4" s="3"/>
      <c r="H4" s="3"/>
      <c r="I4" s="3"/>
      <c r="J4" s="125">
        <v>0</v>
      </c>
      <c r="K4" s="125">
        <f>SUMIFS(Table3[Ahs,f * Ptc,f],Table3[Time Step (t)],"0",Table3[Baseline or Project],"Baseline")</f>
        <v>0</v>
      </c>
      <c r="L4" s="126" t="str">
        <f>IFERROR(K4/'Inputs and Results'!$B$4," ")</f>
        <v xml:space="preserve"> </v>
      </c>
      <c r="M4" s="127">
        <v>0</v>
      </c>
      <c r="N4" s="125">
        <f>SUMIFS(Table3[Ahs,f * Ptc,f],Table3[Time Step (t)],"0",Table3[Baseline or Project],"Project")</f>
        <v>0</v>
      </c>
      <c r="O4" s="128" t="str">
        <f>IFERROR(N4/'Inputs and Results'!$B$4, " ")</f>
        <v xml:space="preserve"> </v>
      </c>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row>
    <row r="5" spans="1:221" x14ac:dyDescent="0.2">
      <c r="A5" s="138">
        <v>10</v>
      </c>
      <c r="B5" s="139"/>
      <c r="C5" s="139"/>
      <c r="D5" s="140"/>
      <c r="E5" s="120" t="str">
        <f>IFERROR(VLOOKUP(C5,Table5[],2,FALSE)," ")</f>
        <v xml:space="preserve"> </v>
      </c>
      <c r="F5" s="121" t="str">
        <f t="shared" si="0"/>
        <v xml:space="preserve"> </v>
      </c>
      <c r="G5" s="3"/>
      <c r="H5" s="3"/>
      <c r="I5" s="3"/>
      <c r="J5" s="125">
        <v>5</v>
      </c>
      <c r="K5" s="125">
        <f>SUMIFS(Table3[Ahs,f * Ptc,f],Table3[Time Step (t)],"5",Table3[Baseline or Project],"Baseline")</f>
        <v>0</v>
      </c>
      <c r="L5" s="126" t="str">
        <f>IFERROR(K5/'Inputs and Results'!$B$4," ")</f>
        <v xml:space="preserve"> </v>
      </c>
      <c r="M5" s="127">
        <v>5</v>
      </c>
      <c r="N5" s="125">
        <f>SUMIFS(Table3[Ahs,f * Ptc,f],Table3[Time Step (t)],"5",Table3[Baseline or Project],"Project")</f>
        <v>0</v>
      </c>
      <c r="O5" s="128" t="str">
        <f>IFERROR(N5/'Inputs and Results'!$B$4, " ")</f>
        <v xml:space="preserve"> </v>
      </c>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row>
    <row r="6" spans="1:221" x14ac:dyDescent="0.2">
      <c r="A6" s="138">
        <v>15</v>
      </c>
      <c r="B6" s="139"/>
      <c r="C6" s="139"/>
      <c r="D6" s="140"/>
      <c r="E6" s="120" t="str">
        <f>IFERROR(VLOOKUP(C6,Table5[],2,FALSE)," ")</f>
        <v xml:space="preserve"> </v>
      </c>
      <c r="F6" s="121" t="str">
        <f t="shared" si="0"/>
        <v xml:space="preserve"> </v>
      </c>
      <c r="G6" s="3"/>
      <c r="H6" s="3"/>
      <c r="I6" s="3"/>
      <c r="J6" s="125">
        <v>10</v>
      </c>
      <c r="K6" s="125">
        <f>SUMIFS(Table3[Ahs,f * Ptc,f],Table3[Time Step (t)],"10",Table3[Baseline or Project],"Baseline")</f>
        <v>0</v>
      </c>
      <c r="L6" s="126" t="str">
        <f>IFERROR(K6/'Inputs and Results'!$B$4," ")</f>
        <v xml:space="preserve"> </v>
      </c>
      <c r="M6" s="127">
        <v>10</v>
      </c>
      <c r="N6" s="125">
        <f>SUMIFS(Table3[Ahs,f * Ptc,f],Table3[Time Step (t)],"10",Table3[Baseline or Project],"Project")</f>
        <v>0</v>
      </c>
      <c r="O6" s="128" t="str">
        <f>IFERROR(N6/'Inputs and Results'!$B$4, " ")</f>
        <v xml:space="preserve"> </v>
      </c>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row>
    <row r="7" spans="1:221" x14ac:dyDescent="0.2">
      <c r="A7" s="138">
        <v>20</v>
      </c>
      <c r="B7" s="139"/>
      <c r="C7" s="139"/>
      <c r="D7" s="140"/>
      <c r="E7" s="120" t="str">
        <f>IFERROR(VLOOKUP(C7,Table5[],2,FALSE)," ")</f>
        <v xml:space="preserve"> </v>
      </c>
      <c r="F7" s="121" t="str">
        <f t="shared" si="0"/>
        <v xml:space="preserve"> </v>
      </c>
      <c r="G7" s="3"/>
      <c r="H7" s="3"/>
      <c r="I7" s="3"/>
      <c r="J7" s="125">
        <v>15</v>
      </c>
      <c r="K7" s="125">
        <f>SUMIFS(Table3[Ahs,f * Ptc,f],Table3[Time Step (t)],"15",Table3[Baseline or Project],"Baseline")</f>
        <v>0</v>
      </c>
      <c r="L7" s="126" t="str">
        <f>IFERROR(K7/'Inputs and Results'!$B$4," ")</f>
        <v xml:space="preserve"> </v>
      </c>
      <c r="M7" s="127">
        <v>15</v>
      </c>
      <c r="N7" s="125">
        <f>SUMIFS(Table3[Ahs,f * Ptc,f],Table3[Time Step (t)],"15",Table3[Baseline or Project],"Project")</f>
        <v>0</v>
      </c>
      <c r="O7" s="128" t="str">
        <f>IFERROR(N7/'Inputs and Results'!$B$4, " ")</f>
        <v xml:space="preserve"> </v>
      </c>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row>
    <row r="8" spans="1:221" x14ac:dyDescent="0.2">
      <c r="A8" s="138">
        <v>25</v>
      </c>
      <c r="B8" s="139"/>
      <c r="C8" s="139"/>
      <c r="D8" s="140"/>
      <c r="E8" s="120" t="str">
        <f>IFERROR(VLOOKUP(C8,Table5[],2,FALSE)," ")</f>
        <v xml:space="preserve"> </v>
      </c>
      <c r="F8" s="121" t="str">
        <f t="shared" si="0"/>
        <v xml:space="preserve"> </v>
      </c>
      <c r="G8" s="3"/>
      <c r="H8" s="3"/>
      <c r="I8" s="3"/>
      <c r="J8" s="125">
        <v>20</v>
      </c>
      <c r="K8" s="125">
        <f>SUMIFS(Table3[Ahs,f * Ptc,f],Table3[Time Step (t)],"20",Table3[Baseline or Project],"Baseline")</f>
        <v>0</v>
      </c>
      <c r="L8" s="126" t="str">
        <f>IFERROR(K8/'Inputs and Results'!$B$4," ")</f>
        <v xml:space="preserve"> </v>
      </c>
      <c r="M8" s="127">
        <v>20</v>
      </c>
      <c r="N8" s="125">
        <f>SUMIFS(Table3[Ahs,f * Ptc,f],Table3[Time Step (t)],"20",Table3[Baseline or Project],"Project")</f>
        <v>0</v>
      </c>
      <c r="O8" s="128" t="str">
        <f>IFERROR(N8/'Inputs and Results'!$B$4, " ")</f>
        <v xml:space="preserve"> </v>
      </c>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row>
    <row r="9" spans="1:221" x14ac:dyDescent="0.2">
      <c r="A9" s="138">
        <v>30</v>
      </c>
      <c r="B9" s="139"/>
      <c r="C9" s="139"/>
      <c r="D9" s="140"/>
      <c r="E9" s="120" t="str">
        <f>IFERROR(VLOOKUP(C9,Table5[],2,FALSE)," ")</f>
        <v xml:space="preserve"> </v>
      </c>
      <c r="F9" s="121" t="str">
        <f t="shared" si="0"/>
        <v xml:space="preserve"> </v>
      </c>
      <c r="G9" s="3"/>
      <c r="H9" s="3"/>
      <c r="I9" s="3"/>
      <c r="J9" s="125">
        <v>25</v>
      </c>
      <c r="K9" s="125">
        <f>SUMIFS(Table3[Ahs,f * Ptc,f],Table3[Time Step (t)],"25",Table3[Baseline or Project],"Baseline")</f>
        <v>0</v>
      </c>
      <c r="L9" s="126" t="str">
        <f>IFERROR(K9/'Inputs and Results'!$B$4," ")</f>
        <v xml:space="preserve"> </v>
      </c>
      <c r="M9" s="127">
        <v>25</v>
      </c>
      <c r="N9" s="125">
        <f>SUMIFS(Table3[Ahs,f * Ptc,f],Table3[Time Step (t)],"25",Table3[Baseline or Project],"Project")</f>
        <v>0</v>
      </c>
      <c r="O9" s="128" t="str">
        <f>IFERROR(N9/'Inputs and Results'!$B$4, " ")</f>
        <v xml:space="preserve"> </v>
      </c>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row>
    <row r="10" spans="1:221" x14ac:dyDescent="0.2">
      <c r="A10" s="138">
        <v>35</v>
      </c>
      <c r="B10" s="139"/>
      <c r="C10" s="139"/>
      <c r="D10" s="140"/>
      <c r="E10" s="120" t="str">
        <f>IFERROR(VLOOKUP(C10,Table5[],2,FALSE)," ")</f>
        <v xml:space="preserve"> </v>
      </c>
      <c r="F10" s="121" t="str">
        <f t="shared" si="0"/>
        <v xml:space="preserve"> </v>
      </c>
      <c r="G10" s="3"/>
      <c r="H10" s="3"/>
      <c r="I10" s="3"/>
      <c r="J10" s="125">
        <v>30</v>
      </c>
      <c r="K10" s="125">
        <f>SUMIFS(Table3[Ahs,f * Ptc,f],Table3[Time Step (t)],"30",Table3[Baseline or Project],"Baseline")</f>
        <v>0</v>
      </c>
      <c r="L10" s="126" t="str">
        <f>IFERROR(K10/'Inputs and Results'!$B$4," ")</f>
        <v xml:space="preserve"> </v>
      </c>
      <c r="M10" s="127">
        <v>30</v>
      </c>
      <c r="N10" s="125">
        <f>SUMIFS(Table3[Ahs,f * Ptc,f],Table3[Time Step (t)],"30",Table3[Baseline or Project],"Project")</f>
        <v>0</v>
      </c>
      <c r="O10" s="128" t="str">
        <f>IFERROR(N10/'Inputs and Results'!$B$4, " ")</f>
        <v xml:space="preserve"> </v>
      </c>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row>
    <row r="11" spans="1:221" x14ac:dyDescent="0.2">
      <c r="A11" s="138">
        <v>40</v>
      </c>
      <c r="B11" s="139"/>
      <c r="C11" s="139"/>
      <c r="D11" s="140"/>
      <c r="E11" s="120" t="str">
        <f>IFERROR(VLOOKUP(C11,Table5[],2,FALSE)," ")</f>
        <v xml:space="preserve"> </v>
      </c>
      <c r="F11" s="121" t="str">
        <f t="shared" si="0"/>
        <v xml:space="preserve"> </v>
      </c>
      <c r="G11" s="3"/>
      <c r="H11" s="3"/>
      <c r="I11" s="3"/>
      <c r="J11" s="125">
        <v>35</v>
      </c>
      <c r="K11" s="125">
        <f>SUMIFS(Table3[Ahs,f * Ptc,f],Table3[Time Step (t)],"35",Table3[Baseline or Project],"Baseline")</f>
        <v>0</v>
      </c>
      <c r="L11" s="126" t="str">
        <f>IFERROR(K11/'Inputs and Results'!$B$4," ")</f>
        <v xml:space="preserve"> </v>
      </c>
      <c r="M11" s="127">
        <v>35</v>
      </c>
      <c r="N11" s="125">
        <f>SUMIFS(Table3[Ahs,f * Ptc,f],Table3[Time Step (t)],"35",Table3[Baseline or Project],"Project")</f>
        <v>0</v>
      </c>
      <c r="O11" s="128" t="str">
        <f>IFERROR(N11/'Inputs and Results'!$B$4, " ")</f>
        <v xml:space="preserve"> </v>
      </c>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row>
    <row r="12" spans="1:221" x14ac:dyDescent="0.2">
      <c r="A12" s="138"/>
      <c r="B12" s="139"/>
      <c r="C12" s="139"/>
      <c r="D12" s="140"/>
      <c r="E12" s="120" t="str">
        <f>IFERROR(VLOOKUP(C12,Table5[],2,FALSE)," ")</f>
        <v xml:space="preserve"> </v>
      </c>
      <c r="F12" s="121" t="str">
        <f t="shared" si="0"/>
        <v xml:space="preserve"> </v>
      </c>
      <c r="G12" s="3"/>
      <c r="H12" s="3"/>
      <c r="I12" s="3"/>
      <c r="J12" s="125">
        <v>40</v>
      </c>
      <c r="K12" s="125">
        <f>SUMIFS(Table3[Ahs,f * Ptc,f],Table3[Time Step (t)],"40",Table3[Baseline or Project],"Baseline")</f>
        <v>0</v>
      </c>
      <c r="L12" s="126" t="str">
        <f>IFERROR(K12/'Inputs and Results'!$B$4," ")</f>
        <v xml:space="preserve"> </v>
      </c>
      <c r="M12" s="129">
        <v>40</v>
      </c>
      <c r="N12" s="130">
        <f>SUMIFS(Table3[Ahs,f * Ptc,f],Table3[Time Step (t)],"40",Table3[Baseline or Project],"Project")</f>
        <v>0</v>
      </c>
      <c r="O12" s="131" t="str">
        <f>IFERROR(N12/'Inputs and Results'!$B$4, " ")</f>
        <v xml:space="preserve"> </v>
      </c>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row>
    <row r="13" spans="1:221" x14ac:dyDescent="0.2">
      <c r="A13" s="138"/>
      <c r="B13" s="139"/>
      <c r="C13" s="139"/>
      <c r="D13" s="140"/>
      <c r="E13" s="120" t="str">
        <f>IFERROR(VLOOKUP(C13,Table5[],2,FALSE)," ")</f>
        <v xml:space="preserve"> </v>
      </c>
      <c r="F13" s="121" t="str">
        <f t="shared" si="0"/>
        <v xml:space="preserve"> </v>
      </c>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row>
    <row r="14" spans="1:221" x14ac:dyDescent="0.2">
      <c r="A14" s="138"/>
      <c r="B14" s="139"/>
      <c r="C14" s="139"/>
      <c r="D14" s="140"/>
      <c r="E14" s="120" t="str">
        <f>IFERROR(VLOOKUP(C14,Table5[],2,FALSE)," ")</f>
        <v xml:space="preserve"> </v>
      </c>
      <c r="F14" s="121" t="str">
        <f t="shared" si="0"/>
        <v xml:space="preserve"> </v>
      </c>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row>
    <row r="15" spans="1:221" x14ac:dyDescent="0.2">
      <c r="A15" s="138"/>
      <c r="B15" s="139"/>
      <c r="C15" s="139"/>
      <c r="D15" s="140"/>
      <c r="E15" s="120" t="str">
        <f>IFERROR(VLOOKUP(C15,Table5[],2,FALSE)," ")</f>
        <v xml:space="preserve"> </v>
      </c>
      <c r="F15" s="121" t="str">
        <f t="shared" si="0"/>
        <v xml:space="preserve"> </v>
      </c>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row>
    <row r="16" spans="1:221" x14ac:dyDescent="0.2">
      <c r="A16" s="138"/>
      <c r="B16" s="139"/>
      <c r="C16" s="139"/>
      <c r="D16" s="140"/>
      <c r="E16" s="120" t="str">
        <f>IFERROR(VLOOKUP(C16,Table5[],2,FALSE)," ")</f>
        <v xml:space="preserve"> </v>
      </c>
      <c r="F16" s="121" t="str">
        <f t="shared" si="0"/>
        <v xml:space="preserve"> </v>
      </c>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row>
    <row r="17" spans="1:103" x14ac:dyDescent="0.2">
      <c r="A17" s="138"/>
      <c r="B17" s="139"/>
      <c r="C17" s="139"/>
      <c r="D17" s="140"/>
      <c r="E17" s="120" t="str">
        <f>IFERROR(VLOOKUP(C17,Table5[],2,FALSE)," ")</f>
        <v xml:space="preserve"> </v>
      </c>
      <c r="F17" s="121" t="str">
        <f t="shared" si="0"/>
        <v xml:space="preserve"> </v>
      </c>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row>
    <row r="18" spans="1:103" x14ac:dyDescent="0.2">
      <c r="A18" s="138"/>
      <c r="B18" s="139"/>
      <c r="C18" s="139"/>
      <c r="D18" s="140"/>
      <c r="E18" s="120" t="str">
        <f>IFERROR(VLOOKUP(C18,Table5[],2,FALSE)," ")</f>
        <v xml:space="preserve"> </v>
      </c>
      <c r="F18" s="121" t="str">
        <f t="shared" si="0"/>
        <v xml:space="preserve"> </v>
      </c>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row>
    <row r="19" spans="1:103" x14ac:dyDescent="0.2">
      <c r="A19" s="138"/>
      <c r="B19" s="139"/>
      <c r="C19" s="139"/>
      <c r="D19" s="140"/>
      <c r="E19" s="120" t="str">
        <f>IFERROR(VLOOKUP(C19,Table5[],2,FALSE)," ")</f>
        <v xml:space="preserve"> </v>
      </c>
      <c r="F19" s="121" t="str">
        <f t="shared" si="0"/>
        <v xml:space="preserve"> </v>
      </c>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row>
    <row r="20" spans="1:103" x14ac:dyDescent="0.2">
      <c r="A20" s="138"/>
      <c r="B20" s="139"/>
      <c r="C20" s="139"/>
      <c r="D20" s="140"/>
      <c r="E20" s="120" t="str">
        <f>IFERROR(VLOOKUP(C20,Table5[],2,FALSE)," ")</f>
        <v xml:space="preserve"> </v>
      </c>
      <c r="F20" s="121" t="str">
        <f t="shared" si="0"/>
        <v xml:space="preserve"> </v>
      </c>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row>
    <row r="21" spans="1:103" x14ac:dyDescent="0.2">
      <c r="A21" s="138"/>
      <c r="B21" s="139"/>
      <c r="C21" s="139"/>
      <c r="D21" s="140"/>
      <c r="E21" s="120" t="str">
        <f>IFERROR(VLOOKUP(C21,Table5[],2,FALSE)," ")</f>
        <v xml:space="preserve"> </v>
      </c>
      <c r="F21" s="121" t="str">
        <f t="shared" si="0"/>
        <v xml:space="preserve"> </v>
      </c>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row>
    <row r="22" spans="1:103" x14ac:dyDescent="0.2">
      <c r="A22" s="138"/>
      <c r="B22" s="139"/>
      <c r="C22" s="139"/>
      <c r="D22" s="140"/>
      <c r="E22" s="120" t="str">
        <f>IFERROR(VLOOKUP(C22,Table5[],2,FALSE)," ")</f>
        <v xml:space="preserve"> </v>
      </c>
      <c r="F22" s="121" t="str">
        <f t="shared" si="0"/>
        <v xml:space="preserve"> </v>
      </c>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row>
    <row r="23" spans="1:103" x14ac:dyDescent="0.2">
      <c r="A23" s="138"/>
      <c r="B23" s="139"/>
      <c r="C23" s="139"/>
      <c r="D23" s="140"/>
      <c r="E23" s="120" t="str">
        <f>IFERROR(VLOOKUP(C23,Table5[],2,FALSE)," ")</f>
        <v xml:space="preserve"> </v>
      </c>
      <c r="F23" s="121" t="str">
        <f t="shared" si="0"/>
        <v xml:space="preserve"> </v>
      </c>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row>
    <row r="24" spans="1:103" x14ac:dyDescent="0.2">
      <c r="A24" s="138"/>
      <c r="B24" s="139"/>
      <c r="C24" s="139"/>
      <c r="D24" s="140"/>
      <c r="E24" s="120" t="str">
        <f>IFERROR(VLOOKUP(C24,Table5[],2,FALSE)," ")</f>
        <v xml:space="preserve"> </v>
      </c>
      <c r="F24" s="121" t="str">
        <f t="shared" si="0"/>
        <v xml:space="preserve"> </v>
      </c>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row>
    <row r="25" spans="1:103" x14ac:dyDescent="0.2">
      <c r="A25" s="138"/>
      <c r="B25" s="139"/>
      <c r="C25" s="139"/>
      <c r="D25" s="140"/>
      <c r="E25" s="120" t="str">
        <f>IFERROR(VLOOKUP(C25,Table5[],2,FALSE)," ")</f>
        <v xml:space="preserve"> </v>
      </c>
      <c r="F25" s="121" t="str">
        <f t="shared" si="0"/>
        <v xml:space="preserve"> </v>
      </c>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row>
    <row r="26" spans="1:103" x14ac:dyDescent="0.2">
      <c r="A26" s="138"/>
      <c r="B26" s="139"/>
      <c r="C26" s="139"/>
      <c r="D26" s="140"/>
      <c r="E26" s="120" t="str">
        <f>IFERROR(VLOOKUP(C26,Table5[],2,FALSE)," ")</f>
        <v xml:space="preserve"> </v>
      </c>
      <c r="F26" s="121" t="str">
        <f t="shared" si="0"/>
        <v xml:space="preserve"> </v>
      </c>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row>
    <row r="27" spans="1:103" x14ac:dyDescent="0.2">
      <c r="A27" s="138"/>
      <c r="B27" s="139"/>
      <c r="C27" s="139"/>
      <c r="D27" s="140"/>
      <c r="E27" s="120" t="str">
        <f>IFERROR(VLOOKUP(C27,Table5[],2,FALSE)," ")</f>
        <v xml:space="preserve"> </v>
      </c>
      <c r="F27" s="121" t="str">
        <f t="shared" si="0"/>
        <v xml:space="preserve"> </v>
      </c>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row>
    <row r="28" spans="1:103" x14ac:dyDescent="0.2">
      <c r="A28" s="138"/>
      <c r="B28" s="139"/>
      <c r="C28" s="139"/>
      <c r="D28" s="140"/>
      <c r="E28" s="120" t="str">
        <f>IFERROR(VLOOKUP(C28,Table5[],2,FALSE)," ")</f>
        <v xml:space="preserve"> </v>
      </c>
      <c r="F28" s="121" t="str">
        <f t="shared" si="0"/>
        <v xml:space="preserve"> </v>
      </c>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row>
    <row r="29" spans="1:103" x14ac:dyDescent="0.2">
      <c r="A29" s="138"/>
      <c r="B29" s="139"/>
      <c r="C29" s="139"/>
      <c r="D29" s="140"/>
      <c r="E29" s="120" t="str">
        <f>IFERROR(VLOOKUP(C29,Table5[],2,FALSE)," ")</f>
        <v xml:space="preserve"> </v>
      </c>
      <c r="F29" s="121" t="str">
        <f t="shared" si="0"/>
        <v xml:space="preserve"> </v>
      </c>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row>
    <row r="30" spans="1:103" x14ac:dyDescent="0.2">
      <c r="A30" s="142"/>
      <c r="B30" s="143"/>
      <c r="C30" s="139"/>
      <c r="D30" s="140"/>
      <c r="E30" s="120" t="str">
        <f>IFERROR(VLOOKUP(C30,Table5[],2,FALSE)," ")</f>
        <v xml:space="preserve"> </v>
      </c>
      <c r="F30" s="121" t="str">
        <f t="shared" si="0"/>
        <v xml:space="preserve"> </v>
      </c>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row>
    <row r="31" spans="1:103" x14ac:dyDescent="0.2">
      <c r="A31" s="138"/>
      <c r="B31" s="139"/>
      <c r="C31" s="139"/>
      <c r="D31" s="140"/>
      <c r="E31" s="120" t="str">
        <f>IFERROR(VLOOKUP(C31,Table5[],2,FALSE)," ")</f>
        <v xml:space="preserve"> </v>
      </c>
      <c r="F31" s="121" t="str">
        <f t="shared" si="0"/>
        <v xml:space="preserve"> </v>
      </c>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row>
    <row r="32" spans="1:103" x14ac:dyDescent="0.2">
      <c r="A32" s="138"/>
      <c r="B32" s="139"/>
      <c r="C32" s="139"/>
      <c r="D32" s="140"/>
      <c r="E32" s="120" t="str">
        <f>IFERROR(VLOOKUP(C32,Table5[],2,FALSE)," ")</f>
        <v xml:space="preserve"> </v>
      </c>
      <c r="F32" s="121" t="str">
        <f t="shared" si="0"/>
        <v xml:space="preserve"> </v>
      </c>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row>
    <row r="33" spans="1:103" x14ac:dyDescent="0.2">
      <c r="A33" s="138"/>
      <c r="B33" s="139"/>
      <c r="C33" s="139"/>
      <c r="D33" s="140"/>
      <c r="E33" s="120" t="str">
        <f>IFERROR(VLOOKUP(C33,Table5[],2,FALSE)," ")</f>
        <v xml:space="preserve"> </v>
      </c>
      <c r="F33" s="121" t="str">
        <f t="shared" si="0"/>
        <v xml:space="preserve"> </v>
      </c>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row>
    <row r="34" spans="1:103" x14ac:dyDescent="0.2">
      <c r="A34" s="138"/>
      <c r="B34" s="139"/>
      <c r="C34" s="139"/>
      <c r="D34" s="140"/>
      <c r="E34" s="120" t="str">
        <f>IFERROR(VLOOKUP(C34,Table5[],2,FALSE)," ")</f>
        <v xml:space="preserve"> </v>
      </c>
      <c r="F34" s="121" t="str">
        <f t="shared" si="0"/>
        <v xml:space="preserve"> </v>
      </c>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row>
    <row r="35" spans="1:103" x14ac:dyDescent="0.2">
      <c r="A35" s="138"/>
      <c r="B35" s="139"/>
      <c r="C35" s="139"/>
      <c r="D35" s="140"/>
      <c r="E35" s="120" t="str">
        <f>IFERROR(VLOOKUP(C35,Table5[],2,FALSE)," ")</f>
        <v xml:space="preserve"> </v>
      </c>
      <c r="F35" s="121" t="str">
        <f t="shared" si="0"/>
        <v xml:space="preserve"> </v>
      </c>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row>
    <row r="36" spans="1:103" x14ac:dyDescent="0.2">
      <c r="A36" s="138"/>
      <c r="B36" s="139"/>
      <c r="C36" s="139"/>
      <c r="D36" s="140"/>
      <c r="E36" s="120" t="str">
        <f>IFERROR(VLOOKUP(C36,Table5[],2,FALSE)," ")</f>
        <v xml:space="preserve"> </v>
      </c>
      <c r="F36" s="121" t="str">
        <f t="shared" si="0"/>
        <v xml:space="preserve"> </v>
      </c>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row>
    <row r="37" spans="1:103" x14ac:dyDescent="0.2">
      <c r="A37" s="138"/>
      <c r="B37" s="139"/>
      <c r="C37" s="139"/>
      <c r="D37" s="140"/>
      <c r="E37" s="120" t="str">
        <f>IFERROR(VLOOKUP(C37,Table5[],2,FALSE)," ")</f>
        <v xml:space="preserve"> </v>
      </c>
      <c r="F37" s="121" t="str">
        <f t="shared" si="0"/>
        <v xml:space="preserve"> </v>
      </c>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row>
    <row r="38" spans="1:103" x14ac:dyDescent="0.2">
      <c r="A38" s="138"/>
      <c r="B38" s="139"/>
      <c r="C38" s="139"/>
      <c r="D38" s="140"/>
      <c r="E38" s="120" t="str">
        <f>IFERROR(VLOOKUP(C38,Table5[],2,FALSE)," ")</f>
        <v xml:space="preserve"> </v>
      </c>
      <c r="F38" s="121" t="str">
        <f t="shared" si="0"/>
        <v xml:space="preserve"> </v>
      </c>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row>
    <row r="39" spans="1:103" x14ac:dyDescent="0.2">
      <c r="A39" s="138"/>
      <c r="B39" s="139"/>
      <c r="C39" s="144"/>
      <c r="D39" s="145"/>
      <c r="E39" s="120" t="str">
        <f>IFERROR(VLOOKUP(C39,Table5[],2,FALSE)," ")</f>
        <v xml:space="preserve"> </v>
      </c>
      <c r="F39" s="121" t="str">
        <f>IFERROR(D39*E39," ")</f>
        <v xml:space="preserve"> </v>
      </c>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row>
    <row r="40" spans="1:103" x14ac:dyDescent="0.2">
      <c r="A40" s="138"/>
      <c r="B40" s="139"/>
      <c r="C40" s="144"/>
      <c r="D40" s="145"/>
      <c r="E40" s="120" t="str">
        <f>IFERROR(VLOOKUP(C40,Table5[],2,FALSE)," ")</f>
        <v xml:space="preserve"> </v>
      </c>
      <c r="F40" s="121" t="str">
        <f t="shared" ref="F40:F74" si="1">IFERROR(D40*E40," ")</f>
        <v xml:space="preserve"> </v>
      </c>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row>
    <row r="41" spans="1:103" x14ac:dyDescent="0.2">
      <c r="A41" s="138"/>
      <c r="B41" s="139"/>
      <c r="C41" s="144"/>
      <c r="D41" s="145"/>
      <c r="E41" s="120" t="str">
        <f>IFERROR(VLOOKUP(C41,Table5[],2,FALSE)," ")</f>
        <v xml:space="preserve"> </v>
      </c>
      <c r="F41" s="121" t="str">
        <f t="shared" si="1"/>
        <v xml:space="preserve"> </v>
      </c>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row>
    <row r="42" spans="1:103" x14ac:dyDescent="0.2">
      <c r="A42" s="138"/>
      <c r="B42" s="139"/>
      <c r="C42" s="144"/>
      <c r="D42" s="145"/>
      <c r="E42" s="120" t="str">
        <f>IFERROR(VLOOKUP(C42,Table5[],2,FALSE)," ")</f>
        <v xml:space="preserve"> </v>
      </c>
      <c r="F42" s="121" t="str">
        <f t="shared" si="1"/>
        <v xml:space="preserve"> </v>
      </c>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row>
    <row r="43" spans="1:103" x14ac:dyDescent="0.2">
      <c r="A43" s="138"/>
      <c r="B43" s="139"/>
      <c r="C43" s="144"/>
      <c r="D43" s="145"/>
      <c r="E43" s="120" t="str">
        <f>IFERROR(VLOOKUP(C43,Table5[],2,FALSE)," ")</f>
        <v xml:space="preserve"> </v>
      </c>
      <c r="F43" s="121" t="str">
        <f t="shared" si="1"/>
        <v xml:space="preserve"> </v>
      </c>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row>
    <row r="44" spans="1:103" x14ac:dyDescent="0.2">
      <c r="A44" s="138"/>
      <c r="B44" s="139"/>
      <c r="C44" s="144"/>
      <c r="D44" s="145"/>
      <c r="E44" s="120" t="str">
        <f>IFERROR(VLOOKUP(C44,Table5[],2,FALSE)," ")</f>
        <v xml:space="preserve"> </v>
      </c>
      <c r="F44" s="121" t="str">
        <f t="shared" si="1"/>
        <v xml:space="preserve"> </v>
      </c>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row>
    <row r="45" spans="1:103" x14ac:dyDescent="0.2">
      <c r="A45" s="138"/>
      <c r="B45" s="139"/>
      <c r="C45" s="144"/>
      <c r="D45" s="145"/>
      <c r="E45" s="120" t="str">
        <f>IFERROR(VLOOKUP(C45,Table5[],2,FALSE)," ")</f>
        <v xml:space="preserve"> </v>
      </c>
      <c r="F45" s="121" t="str">
        <f t="shared" si="1"/>
        <v xml:space="preserve"> </v>
      </c>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row>
    <row r="46" spans="1:103" x14ac:dyDescent="0.2">
      <c r="A46" s="138"/>
      <c r="B46" s="139"/>
      <c r="C46" s="144"/>
      <c r="D46" s="145"/>
      <c r="E46" s="120" t="str">
        <f>IFERROR(VLOOKUP(C46,Table5[],2,FALSE)," ")</f>
        <v xml:space="preserve"> </v>
      </c>
      <c r="F46" s="121" t="str">
        <f t="shared" si="1"/>
        <v xml:space="preserve"> </v>
      </c>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row>
    <row r="47" spans="1:103" x14ac:dyDescent="0.2">
      <c r="A47" s="138"/>
      <c r="B47" s="139"/>
      <c r="C47" s="144"/>
      <c r="D47" s="145"/>
      <c r="E47" s="120" t="str">
        <f>IFERROR(VLOOKUP(C47,Table5[],2,FALSE)," ")</f>
        <v xml:space="preserve"> </v>
      </c>
      <c r="F47" s="121" t="str">
        <f t="shared" si="1"/>
        <v xml:space="preserve"> </v>
      </c>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row>
    <row r="48" spans="1:103" x14ac:dyDescent="0.2">
      <c r="A48" s="138"/>
      <c r="B48" s="139"/>
      <c r="C48" s="144"/>
      <c r="D48" s="145"/>
      <c r="E48" s="120" t="str">
        <f>IFERROR(VLOOKUP(C48,Table5[],2,FALSE)," ")</f>
        <v xml:space="preserve"> </v>
      </c>
      <c r="F48" s="121" t="str">
        <f t="shared" si="1"/>
        <v xml:space="preserve"> </v>
      </c>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row>
    <row r="49" spans="1:103" x14ac:dyDescent="0.2">
      <c r="A49" s="138"/>
      <c r="B49" s="139"/>
      <c r="C49" s="144"/>
      <c r="D49" s="145"/>
      <c r="E49" s="120" t="str">
        <f>IFERROR(VLOOKUP(C49,Table5[],2,FALSE)," ")</f>
        <v xml:space="preserve"> </v>
      </c>
      <c r="F49" s="121" t="str">
        <f t="shared" si="1"/>
        <v xml:space="preserve"> </v>
      </c>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row>
    <row r="50" spans="1:103" x14ac:dyDescent="0.2">
      <c r="A50" s="138"/>
      <c r="B50" s="139"/>
      <c r="C50" s="144"/>
      <c r="D50" s="145"/>
      <c r="E50" s="120" t="str">
        <f>IFERROR(VLOOKUP(C50,Table5[],2,FALSE)," ")</f>
        <v xml:space="preserve"> </v>
      </c>
      <c r="F50" s="121" t="str">
        <f t="shared" si="1"/>
        <v xml:space="preserve"> </v>
      </c>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row>
    <row r="51" spans="1:103" x14ac:dyDescent="0.2">
      <c r="A51" s="138"/>
      <c r="B51" s="139"/>
      <c r="C51" s="144"/>
      <c r="D51" s="145"/>
      <c r="E51" s="120" t="str">
        <f>IFERROR(VLOOKUP(C51,Table5[],2,FALSE)," ")</f>
        <v xml:space="preserve"> </v>
      </c>
      <c r="F51" s="121" t="str">
        <f t="shared" si="1"/>
        <v xml:space="preserve"> </v>
      </c>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row>
    <row r="52" spans="1:103" x14ac:dyDescent="0.2">
      <c r="A52" s="138"/>
      <c r="B52" s="139"/>
      <c r="C52" s="144"/>
      <c r="D52" s="145"/>
      <c r="E52" s="120" t="str">
        <f>IFERROR(VLOOKUP(C52,Table5[],2,FALSE)," ")</f>
        <v xml:space="preserve"> </v>
      </c>
      <c r="F52" s="121" t="str">
        <f t="shared" si="1"/>
        <v xml:space="preserve"> </v>
      </c>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row>
    <row r="53" spans="1:103" x14ac:dyDescent="0.2">
      <c r="A53" s="138"/>
      <c r="B53" s="139"/>
      <c r="C53" s="144"/>
      <c r="D53" s="145"/>
      <c r="E53" s="120" t="str">
        <f>IFERROR(VLOOKUP(C53,Table5[],2,FALSE)," ")</f>
        <v xml:space="preserve"> </v>
      </c>
      <c r="F53" s="121" t="str">
        <f t="shared" si="1"/>
        <v xml:space="preserve"> </v>
      </c>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row>
    <row r="54" spans="1:103" x14ac:dyDescent="0.2">
      <c r="A54" s="138"/>
      <c r="B54" s="139"/>
      <c r="C54" s="144"/>
      <c r="D54" s="145"/>
      <c r="E54" s="120" t="str">
        <f>IFERROR(VLOOKUP(C54,Table5[],2,FALSE)," ")</f>
        <v xml:space="preserve"> </v>
      </c>
      <c r="F54" s="121" t="str">
        <f t="shared" si="1"/>
        <v xml:space="preserve"> </v>
      </c>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row>
    <row r="55" spans="1:103" x14ac:dyDescent="0.2">
      <c r="A55" s="138"/>
      <c r="B55" s="139"/>
      <c r="C55" s="144"/>
      <c r="D55" s="145"/>
      <c r="E55" s="120" t="str">
        <f>IFERROR(VLOOKUP(C55,Table5[],2,FALSE)," ")</f>
        <v xml:space="preserve"> </v>
      </c>
      <c r="F55" s="121" t="str">
        <f t="shared" si="1"/>
        <v xml:space="preserve"> </v>
      </c>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row>
    <row r="56" spans="1:103" x14ac:dyDescent="0.2">
      <c r="A56" s="138"/>
      <c r="B56" s="139"/>
      <c r="C56" s="144"/>
      <c r="D56" s="145"/>
      <c r="E56" s="120" t="str">
        <f>IFERROR(VLOOKUP(C56,Table5[],2,FALSE)," ")</f>
        <v xml:space="preserve"> </v>
      </c>
      <c r="F56" s="121" t="str">
        <f t="shared" si="1"/>
        <v xml:space="preserve"> </v>
      </c>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row>
    <row r="57" spans="1:103" x14ac:dyDescent="0.2">
      <c r="A57" s="138"/>
      <c r="B57" s="139"/>
      <c r="C57" s="144"/>
      <c r="D57" s="145"/>
      <c r="E57" s="120" t="str">
        <f>IFERROR(VLOOKUP(C57,Table5[],2,FALSE)," ")</f>
        <v xml:space="preserve"> </v>
      </c>
      <c r="F57" s="121" t="str">
        <f t="shared" si="1"/>
        <v xml:space="preserve"> </v>
      </c>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row>
    <row r="58" spans="1:103" x14ac:dyDescent="0.2">
      <c r="A58" s="138"/>
      <c r="B58" s="139"/>
      <c r="C58" s="144"/>
      <c r="D58" s="145"/>
      <c r="E58" s="120" t="str">
        <f>IFERROR(VLOOKUP(C58,Table5[],2,FALSE)," ")</f>
        <v xml:space="preserve"> </v>
      </c>
      <c r="F58" s="121" t="str">
        <f t="shared" si="1"/>
        <v xml:space="preserve"> </v>
      </c>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row>
    <row r="59" spans="1:103" x14ac:dyDescent="0.2">
      <c r="A59" s="138"/>
      <c r="B59" s="139"/>
      <c r="C59" s="144"/>
      <c r="D59" s="145"/>
      <c r="E59" s="120" t="str">
        <f>IFERROR(VLOOKUP(C59,Table5[],2,FALSE)," ")</f>
        <v xml:space="preserve"> </v>
      </c>
      <c r="F59" s="121" t="str">
        <f t="shared" si="1"/>
        <v xml:space="preserve"> </v>
      </c>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row>
    <row r="60" spans="1:103" x14ac:dyDescent="0.2">
      <c r="A60" s="138"/>
      <c r="B60" s="139"/>
      <c r="C60" s="144"/>
      <c r="D60" s="145"/>
      <c r="E60" s="120" t="str">
        <f>IFERROR(VLOOKUP(C60,Table5[],2,FALSE)," ")</f>
        <v xml:space="preserve"> </v>
      </c>
      <c r="F60" s="121" t="str">
        <f t="shared" si="1"/>
        <v xml:space="preserve"> </v>
      </c>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row>
    <row r="61" spans="1:103" x14ac:dyDescent="0.2">
      <c r="A61" s="138"/>
      <c r="B61" s="139"/>
      <c r="C61" s="144"/>
      <c r="D61" s="145"/>
      <c r="E61" s="120" t="str">
        <f>IFERROR(VLOOKUP(C61,Table5[],2,FALSE)," ")</f>
        <v xml:space="preserve"> </v>
      </c>
      <c r="F61" s="121" t="str">
        <f t="shared" si="1"/>
        <v xml:space="preserve"> </v>
      </c>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row>
    <row r="62" spans="1:103" x14ac:dyDescent="0.2">
      <c r="A62" s="138"/>
      <c r="B62" s="139"/>
      <c r="C62" s="144"/>
      <c r="D62" s="145"/>
      <c r="E62" s="120" t="str">
        <f>IFERROR(VLOOKUP(C62,Table5[],2,FALSE)," ")</f>
        <v xml:space="preserve"> </v>
      </c>
      <c r="F62" s="121" t="str">
        <f t="shared" si="1"/>
        <v xml:space="preserve"> </v>
      </c>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row>
    <row r="63" spans="1:103" x14ac:dyDescent="0.2">
      <c r="A63" s="138"/>
      <c r="B63" s="139"/>
      <c r="C63" s="144"/>
      <c r="D63" s="145"/>
      <c r="E63" s="120" t="str">
        <f>IFERROR(VLOOKUP(C63,Table5[],2,FALSE)," ")</f>
        <v xml:space="preserve"> </v>
      </c>
      <c r="F63" s="121" t="str">
        <f t="shared" si="1"/>
        <v xml:space="preserve"> </v>
      </c>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row>
    <row r="64" spans="1:103" x14ac:dyDescent="0.2">
      <c r="A64" s="138"/>
      <c r="B64" s="139"/>
      <c r="C64" s="144"/>
      <c r="D64" s="145"/>
      <c r="E64" s="120" t="str">
        <f>IFERROR(VLOOKUP(C64,Table5[],2,FALSE)," ")</f>
        <v xml:space="preserve"> </v>
      </c>
      <c r="F64" s="121" t="str">
        <f t="shared" si="1"/>
        <v xml:space="preserve"> </v>
      </c>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row>
    <row r="65" spans="1:103" x14ac:dyDescent="0.2">
      <c r="A65" s="138"/>
      <c r="B65" s="139"/>
      <c r="C65" s="144"/>
      <c r="D65" s="145"/>
      <c r="E65" s="120" t="str">
        <f>IFERROR(VLOOKUP(C65,Table5[],2,FALSE)," ")</f>
        <v xml:space="preserve"> </v>
      </c>
      <c r="F65" s="121" t="str">
        <f t="shared" si="1"/>
        <v xml:space="preserve"> </v>
      </c>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row>
    <row r="66" spans="1:103" x14ac:dyDescent="0.2">
      <c r="A66" s="138"/>
      <c r="B66" s="139"/>
      <c r="C66" s="144"/>
      <c r="D66" s="145"/>
      <c r="E66" s="120" t="str">
        <f>IFERROR(VLOOKUP(C66,Table5[],2,FALSE)," ")</f>
        <v xml:space="preserve"> </v>
      </c>
      <c r="F66" s="121" t="str">
        <f t="shared" si="1"/>
        <v xml:space="preserve"> </v>
      </c>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row>
    <row r="67" spans="1:103" x14ac:dyDescent="0.2">
      <c r="A67" s="138"/>
      <c r="B67" s="139"/>
      <c r="C67" s="144"/>
      <c r="D67" s="145"/>
      <c r="E67" s="120" t="str">
        <f>IFERROR(VLOOKUP(C67,Table5[],2,FALSE)," ")</f>
        <v xml:space="preserve"> </v>
      </c>
      <c r="F67" s="121" t="str">
        <f t="shared" si="1"/>
        <v xml:space="preserve"> </v>
      </c>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row>
    <row r="68" spans="1:103" x14ac:dyDescent="0.2">
      <c r="A68" s="138"/>
      <c r="B68" s="139"/>
      <c r="C68" s="144"/>
      <c r="D68" s="145"/>
      <c r="E68" s="120" t="str">
        <f>IFERROR(VLOOKUP(C68,Table5[],2,FALSE)," ")</f>
        <v xml:space="preserve"> </v>
      </c>
      <c r="F68" s="121" t="str">
        <f t="shared" si="1"/>
        <v xml:space="preserve"> </v>
      </c>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row>
    <row r="69" spans="1:103" x14ac:dyDescent="0.2">
      <c r="A69" s="138"/>
      <c r="B69" s="139"/>
      <c r="C69" s="144"/>
      <c r="D69" s="145"/>
      <c r="E69" s="120" t="str">
        <f>IFERROR(VLOOKUP(C69,Table5[],2,FALSE)," ")</f>
        <v xml:space="preserve"> </v>
      </c>
      <c r="F69" s="121" t="str">
        <f t="shared" si="1"/>
        <v xml:space="preserve"> </v>
      </c>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row>
    <row r="70" spans="1:103" x14ac:dyDescent="0.2">
      <c r="A70" s="138"/>
      <c r="B70" s="139"/>
      <c r="C70" s="144"/>
      <c r="D70" s="145"/>
      <c r="E70" s="120" t="str">
        <f>IFERROR(VLOOKUP(C70,Table5[],2,FALSE)," ")</f>
        <v xml:space="preserve"> </v>
      </c>
      <c r="F70" s="121" t="str">
        <f t="shared" si="1"/>
        <v xml:space="preserve"> </v>
      </c>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row>
    <row r="71" spans="1:103" x14ac:dyDescent="0.2">
      <c r="A71" s="138"/>
      <c r="B71" s="139"/>
      <c r="C71" s="144"/>
      <c r="D71" s="145"/>
      <c r="E71" s="120" t="str">
        <f>IFERROR(VLOOKUP(C71,Table5[],2,FALSE)," ")</f>
        <v xml:space="preserve"> </v>
      </c>
      <c r="F71" s="121" t="str">
        <f t="shared" si="1"/>
        <v xml:space="preserve"> </v>
      </c>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row>
    <row r="72" spans="1:103" x14ac:dyDescent="0.2">
      <c r="A72" s="138"/>
      <c r="B72" s="139"/>
      <c r="C72" s="144"/>
      <c r="D72" s="145"/>
      <c r="E72" s="120" t="str">
        <f>IFERROR(VLOOKUP(C72,Table5[],2,FALSE)," ")</f>
        <v xml:space="preserve"> </v>
      </c>
      <c r="F72" s="121" t="str">
        <f t="shared" si="1"/>
        <v xml:space="preserve"> </v>
      </c>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row>
    <row r="73" spans="1:103" x14ac:dyDescent="0.2">
      <c r="A73" s="138"/>
      <c r="B73" s="139"/>
      <c r="C73" s="144"/>
      <c r="D73" s="145"/>
      <c r="E73" s="120" t="str">
        <f>IFERROR(VLOOKUP(C73,Table5[],2,FALSE)," ")</f>
        <v xml:space="preserve"> </v>
      </c>
      <c r="F73" s="121" t="str">
        <f t="shared" si="1"/>
        <v xml:space="preserve"> </v>
      </c>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row>
    <row r="74" spans="1:103" x14ac:dyDescent="0.2">
      <c r="A74" s="142"/>
      <c r="B74" s="143"/>
      <c r="C74" s="146"/>
      <c r="D74" s="147"/>
      <c r="E74" s="120" t="str">
        <f>IFERROR(VLOOKUP(C74,Table5[],2,FALSE)," ")</f>
        <v xml:space="preserve"> </v>
      </c>
      <c r="F74" s="132" t="str">
        <f t="shared" si="1"/>
        <v xml:space="preserve"> </v>
      </c>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row>
    <row r="75" spans="1:103" x14ac:dyDescent="0.2">
      <c r="A75" s="138"/>
      <c r="B75" s="139"/>
      <c r="C75" s="144"/>
      <c r="D75" s="145"/>
      <c r="E75" s="120" t="str">
        <f>IFERROR(VLOOKUP(C75,Table5[],2,FALSE)," ")</f>
        <v xml:space="preserve"> </v>
      </c>
      <c r="F75" s="121" t="str">
        <f t="shared" ref="F75:F110" si="2">IFERROR(D75*E75," ")</f>
        <v xml:space="preserve"> </v>
      </c>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row>
    <row r="76" spans="1:103" x14ac:dyDescent="0.2">
      <c r="A76" s="138"/>
      <c r="B76" s="139"/>
      <c r="C76" s="144"/>
      <c r="D76" s="145"/>
      <c r="E76" s="120" t="str">
        <f>IFERROR(VLOOKUP(C76,Table5[],2,FALSE)," ")</f>
        <v xml:space="preserve"> </v>
      </c>
      <c r="F76" s="121" t="str">
        <f t="shared" si="2"/>
        <v xml:space="preserve"> </v>
      </c>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row>
    <row r="77" spans="1:103" x14ac:dyDescent="0.2">
      <c r="A77" s="138"/>
      <c r="B77" s="139"/>
      <c r="C77" s="144"/>
      <c r="D77" s="145"/>
      <c r="E77" s="120" t="str">
        <f>IFERROR(VLOOKUP(C77,Table5[],2,FALSE)," ")</f>
        <v xml:space="preserve"> </v>
      </c>
      <c r="F77" s="121" t="str">
        <f t="shared" si="2"/>
        <v xml:space="preserve"> </v>
      </c>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row>
    <row r="78" spans="1:103" x14ac:dyDescent="0.2">
      <c r="A78" s="138"/>
      <c r="B78" s="139"/>
      <c r="C78" s="144"/>
      <c r="D78" s="145"/>
      <c r="E78" s="120" t="str">
        <f>IFERROR(VLOOKUP(C78,Table5[],2,FALSE)," ")</f>
        <v xml:space="preserve"> </v>
      </c>
      <c r="F78" s="121" t="str">
        <f t="shared" si="2"/>
        <v xml:space="preserve"> </v>
      </c>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row>
    <row r="79" spans="1:103" x14ac:dyDescent="0.2">
      <c r="A79" s="138"/>
      <c r="B79" s="139"/>
      <c r="C79" s="144"/>
      <c r="D79" s="145"/>
      <c r="E79" s="120" t="str">
        <f>IFERROR(VLOOKUP(C79,Table5[],2,FALSE)," ")</f>
        <v xml:space="preserve"> </v>
      </c>
      <c r="F79" s="121" t="str">
        <f t="shared" si="2"/>
        <v xml:space="preserve"> </v>
      </c>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row>
    <row r="80" spans="1:103" x14ac:dyDescent="0.2">
      <c r="A80" s="138"/>
      <c r="B80" s="139"/>
      <c r="C80" s="144"/>
      <c r="D80" s="145"/>
      <c r="E80" s="120" t="str">
        <f>IFERROR(VLOOKUP(C80,Table5[],2,FALSE)," ")</f>
        <v xml:space="preserve"> </v>
      </c>
      <c r="F80" s="121" t="str">
        <f t="shared" si="2"/>
        <v xml:space="preserve"> </v>
      </c>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row>
    <row r="81" spans="1:103" x14ac:dyDescent="0.2">
      <c r="A81" s="138"/>
      <c r="B81" s="139"/>
      <c r="C81" s="144"/>
      <c r="D81" s="145"/>
      <c r="E81" s="120" t="str">
        <f>IFERROR(VLOOKUP(C81,Table5[],2,FALSE)," ")</f>
        <v xml:space="preserve"> </v>
      </c>
      <c r="F81" s="121" t="str">
        <f t="shared" si="2"/>
        <v xml:space="preserve"> </v>
      </c>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row>
    <row r="82" spans="1:103" x14ac:dyDescent="0.2">
      <c r="A82" s="138"/>
      <c r="B82" s="139"/>
      <c r="C82" s="144"/>
      <c r="D82" s="145"/>
      <c r="E82" s="120" t="str">
        <f>IFERROR(VLOOKUP(C82,Table5[],2,FALSE)," ")</f>
        <v xml:space="preserve"> </v>
      </c>
      <c r="F82" s="121" t="str">
        <f t="shared" si="2"/>
        <v xml:space="preserve"> </v>
      </c>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row>
    <row r="83" spans="1:103" x14ac:dyDescent="0.2">
      <c r="A83" s="138"/>
      <c r="B83" s="139"/>
      <c r="C83" s="144"/>
      <c r="D83" s="145"/>
      <c r="E83" s="120" t="str">
        <f>IFERROR(VLOOKUP(C83,Table5[],2,FALSE)," ")</f>
        <v xml:space="preserve"> </v>
      </c>
      <c r="F83" s="121" t="str">
        <f t="shared" si="2"/>
        <v xml:space="preserve"> </v>
      </c>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row>
    <row r="84" spans="1:103" x14ac:dyDescent="0.2">
      <c r="A84" s="138"/>
      <c r="B84" s="139"/>
      <c r="C84" s="144"/>
      <c r="D84" s="145"/>
      <c r="E84" s="120" t="str">
        <f>IFERROR(VLOOKUP(C84,Table5[],2,FALSE)," ")</f>
        <v xml:space="preserve"> </v>
      </c>
      <c r="F84" s="121" t="str">
        <f t="shared" si="2"/>
        <v xml:space="preserve"> </v>
      </c>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row>
    <row r="85" spans="1:103" x14ac:dyDescent="0.2">
      <c r="A85" s="138"/>
      <c r="B85" s="139"/>
      <c r="C85" s="144"/>
      <c r="D85" s="145"/>
      <c r="E85" s="120" t="str">
        <f>IFERROR(VLOOKUP(C85,Table5[],2,FALSE)," ")</f>
        <v xml:space="preserve"> </v>
      </c>
      <c r="F85" s="121" t="str">
        <f t="shared" si="2"/>
        <v xml:space="preserve"> </v>
      </c>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row>
    <row r="86" spans="1:103" x14ac:dyDescent="0.2">
      <c r="A86" s="138"/>
      <c r="B86" s="139"/>
      <c r="C86" s="144"/>
      <c r="D86" s="145"/>
      <c r="E86" s="120" t="str">
        <f>IFERROR(VLOOKUP(C86,Table5[],2,FALSE)," ")</f>
        <v xml:space="preserve"> </v>
      </c>
      <c r="F86" s="121" t="str">
        <f t="shared" si="2"/>
        <v xml:space="preserve"> </v>
      </c>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row>
    <row r="87" spans="1:103" x14ac:dyDescent="0.2">
      <c r="A87" s="138"/>
      <c r="B87" s="139"/>
      <c r="C87" s="144"/>
      <c r="D87" s="145"/>
      <c r="E87" s="120" t="str">
        <f>IFERROR(VLOOKUP(C87,Table5[],2,FALSE)," ")</f>
        <v xml:space="preserve"> </v>
      </c>
      <c r="F87" s="121" t="str">
        <f t="shared" si="2"/>
        <v xml:space="preserve"> </v>
      </c>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row>
    <row r="88" spans="1:103" x14ac:dyDescent="0.2">
      <c r="A88" s="138"/>
      <c r="B88" s="139"/>
      <c r="C88" s="144"/>
      <c r="D88" s="145"/>
      <c r="E88" s="120" t="str">
        <f>IFERROR(VLOOKUP(C88,Table5[],2,FALSE)," ")</f>
        <v xml:space="preserve"> </v>
      </c>
      <c r="F88" s="121" t="str">
        <f t="shared" si="2"/>
        <v xml:space="preserve"> </v>
      </c>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row>
    <row r="89" spans="1:103" x14ac:dyDescent="0.2">
      <c r="A89" s="138"/>
      <c r="B89" s="139"/>
      <c r="C89" s="144"/>
      <c r="D89" s="145"/>
      <c r="E89" s="120" t="str">
        <f>IFERROR(VLOOKUP(C89,Table5[],2,FALSE)," ")</f>
        <v xml:space="preserve"> </v>
      </c>
      <c r="F89" s="121" t="str">
        <f t="shared" si="2"/>
        <v xml:space="preserve"> </v>
      </c>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row>
    <row r="90" spans="1:103" x14ac:dyDescent="0.2">
      <c r="A90" s="138"/>
      <c r="B90" s="139"/>
      <c r="C90" s="144"/>
      <c r="D90" s="145"/>
      <c r="E90" s="120" t="str">
        <f>IFERROR(VLOOKUP(C90,Table5[],2,FALSE)," ")</f>
        <v xml:space="preserve"> </v>
      </c>
      <c r="F90" s="121" t="str">
        <f t="shared" si="2"/>
        <v xml:space="preserve"> </v>
      </c>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row>
    <row r="91" spans="1:103" x14ac:dyDescent="0.2">
      <c r="A91" s="138"/>
      <c r="B91" s="139"/>
      <c r="C91" s="144"/>
      <c r="D91" s="145"/>
      <c r="E91" s="120" t="str">
        <f>IFERROR(VLOOKUP(C91,Table5[],2,FALSE)," ")</f>
        <v xml:space="preserve"> </v>
      </c>
      <c r="F91" s="121" t="str">
        <f t="shared" si="2"/>
        <v xml:space="preserve"> </v>
      </c>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row>
    <row r="92" spans="1:103" x14ac:dyDescent="0.2">
      <c r="A92" s="138"/>
      <c r="B92" s="139"/>
      <c r="C92" s="144"/>
      <c r="D92" s="145"/>
      <c r="E92" s="120" t="str">
        <f>IFERROR(VLOOKUP(C92,Table5[],2,FALSE)," ")</f>
        <v xml:space="preserve"> </v>
      </c>
      <c r="F92" s="121" t="str">
        <f t="shared" si="2"/>
        <v xml:space="preserve"> </v>
      </c>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row>
    <row r="93" spans="1:103" x14ac:dyDescent="0.2">
      <c r="A93" s="138"/>
      <c r="B93" s="139"/>
      <c r="C93" s="144"/>
      <c r="D93" s="145"/>
      <c r="E93" s="120" t="str">
        <f>IFERROR(VLOOKUP(C93,Table5[],2,FALSE)," ")</f>
        <v xml:space="preserve"> </v>
      </c>
      <c r="F93" s="121" t="str">
        <f t="shared" si="2"/>
        <v xml:space="preserve"> </v>
      </c>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row>
    <row r="94" spans="1:103" x14ac:dyDescent="0.2">
      <c r="A94" s="138"/>
      <c r="B94" s="139"/>
      <c r="C94" s="144"/>
      <c r="D94" s="145"/>
      <c r="E94" s="120" t="str">
        <f>IFERROR(VLOOKUP(C94,Table5[],2,FALSE)," ")</f>
        <v xml:space="preserve"> </v>
      </c>
      <c r="F94" s="121" t="str">
        <f t="shared" si="2"/>
        <v xml:space="preserve"> </v>
      </c>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row>
    <row r="95" spans="1:103" x14ac:dyDescent="0.2">
      <c r="A95" s="138"/>
      <c r="B95" s="139"/>
      <c r="C95" s="144"/>
      <c r="D95" s="145"/>
      <c r="E95" s="120" t="str">
        <f>IFERROR(VLOOKUP(C95,Table5[],2,FALSE)," ")</f>
        <v xml:space="preserve"> </v>
      </c>
      <c r="F95" s="121" t="str">
        <f t="shared" si="2"/>
        <v xml:space="preserve"> </v>
      </c>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row>
    <row r="96" spans="1:103" x14ac:dyDescent="0.2">
      <c r="A96" s="138"/>
      <c r="B96" s="139"/>
      <c r="C96" s="144"/>
      <c r="D96" s="145"/>
      <c r="E96" s="120" t="str">
        <f>IFERROR(VLOOKUP(C96,Table5[],2,FALSE)," ")</f>
        <v xml:space="preserve"> </v>
      </c>
      <c r="F96" s="121" t="str">
        <f t="shared" si="2"/>
        <v xml:space="preserve"> </v>
      </c>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row>
    <row r="97" spans="1:103" x14ac:dyDescent="0.2">
      <c r="A97" s="138"/>
      <c r="B97" s="139"/>
      <c r="C97" s="144"/>
      <c r="D97" s="145"/>
      <c r="E97" s="120" t="str">
        <f>IFERROR(VLOOKUP(C97,Table5[],2,FALSE)," ")</f>
        <v xml:space="preserve"> </v>
      </c>
      <c r="F97" s="121" t="str">
        <f t="shared" si="2"/>
        <v xml:space="preserve"> </v>
      </c>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row>
    <row r="98" spans="1:103" x14ac:dyDescent="0.2">
      <c r="A98" s="138"/>
      <c r="B98" s="139"/>
      <c r="C98" s="144"/>
      <c r="D98" s="145"/>
      <c r="E98" s="120" t="str">
        <f>IFERROR(VLOOKUP(C98,Table5[],2,FALSE)," ")</f>
        <v xml:space="preserve"> </v>
      </c>
      <c r="F98" s="121" t="str">
        <f t="shared" si="2"/>
        <v xml:space="preserve"> </v>
      </c>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row>
    <row r="99" spans="1:103" x14ac:dyDescent="0.2">
      <c r="A99" s="138"/>
      <c r="B99" s="139"/>
      <c r="C99" s="144"/>
      <c r="D99" s="145"/>
      <c r="E99" s="120" t="str">
        <f>IFERROR(VLOOKUP(C99,Table5[],2,FALSE)," ")</f>
        <v xml:space="preserve"> </v>
      </c>
      <c r="F99" s="121" t="str">
        <f t="shared" si="2"/>
        <v xml:space="preserve"> </v>
      </c>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row>
    <row r="100" spans="1:103" x14ac:dyDescent="0.2">
      <c r="A100" s="138"/>
      <c r="B100" s="139"/>
      <c r="C100" s="144"/>
      <c r="D100" s="145"/>
      <c r="E100" s="120" t="str">
        <f>IFERROR(VLOOKUP(C100,Table5[],2,FALSE)," ")</f>
        <v xml:space="preserve"> </v>
      </c>
      <c r="F100" s="121" t="str">
        <f t="shared" si="2"/>
        <v xml:space="preserve"> </v>
      </c>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row>
    <row r="101" spans="1:103" x14ac:dyDescent="0.2">
      <c r="A101" s="138"/>
      <c r="B101" s="139"/>
      <c r="C101" s="144"/>
      <c r="D101" s="145"/>
      <c r="E101" s="120" t="str">
        <f>IFERROR(VLOOKUP(C101,Table5[],2,FALSE)," ")</f>
        <v xml:space="preserve"> </v>
      </c>
      <c r="F101" s="121" t="str">
        <f t="shared" si="2"/>
        <v xml:space="preserve"> </v>
      </c>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row>
    <row r="102" spans="1:103" x14ac:dyDescent="0.2">
      <c r="A102" s="138"/>
      <c r="B102" s="139"/>
      <c r="C102" s="144"/>
      <c r="D102" s="145"/>
      <c r="E102" s="120" t="str">
        <f>IFERROR(VLOOKUP(C102,Table5[],2,FALSE)," ")</f>
        <v xml:space="preserve"> </v>
      </c>
      <c r="F102" s="121" t="str">
        <f t="shared" si="2"/>
        <v xml:space="preserve"> </v>
      </c>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row>
    <row r="103" spans="1:103" x14ac:dyDescent="0.2">
      <c r="A103" s="138"/>
      <c r="B103" s="139"/>
      <c r="C103" s="144"/>
      <c r="D103" s="145"/>
      <c r="E103" s="120" t="str">
        <f>IFERROR(VLOOKUP(C103,Table5[],2,FALSE)," ")</f>
        <v xml:space="preserve"> </v>
      </c>
      <c r="F103" s="121" t="str">
        <f t="shared" si="2"/>
        <v xml:space="preserve"> </v>
      </c>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row>
    <row r="104" spans="1:103" x14ac:dyDescent="0.2">
      <c r="A104" s="138"/>
      <c r="B104" s="139"/>
      <c r="C104" s="144"/>
      <c r="D104" s="145"/>
      <c r="E104" s="120" t="str">
        <f>IFERROR(VLOOKUP(C104,Table5[],2,FALSE)," ")</f>
        <v xml:space="preserve"> </v>
      </c>
      <c r="F104" s="121" t="str">
        <f t="shared" si="2"/>
        <v xml:space="preserve"> </v>
      </c>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row>
    <row r="105" spans="1:103" x14ac:dyDescent="0.2">
      <c r="A105" s="138"/>
      <c r="B105" s="139"/>
      <c r="C105" s="144"/>
      <c r="D105" s="145"/>
      <c r="E105" s="120" t="str">
        <f>IFERROR(VLOOKUP(C105,Table5[],2,FALSE)," ")</f>
        <v xml:space="preserve"> </v>
      </c>
      <c r="F105" s="121" t="str">
        <f t="shared" si="2"/>
        <v xml:space="preserve"> </v>
      </c>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row>
    <row r="106" spans="1:103" x14ac:dyDescent="0.2">
      <c r="A106" s="138"/>
      <c r="B106" s="139"/>
      <c r="C106" s="144"/>
      <c r="D106" s="145"/>
      <c r="E106" s="120" t="str">
        <f>IFERROR(VLOOKUP(C106,Table5[],2,FALSE)," ")</f>
        <v xml:space="preserve"> </v>
      </c>
      <c r="F106" s="121" t="str">
        <f t="shared" si="2"/>
        <v xml:space="preserve"> </v>
      </c>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row>
    <row r="107" spans="1:103" x14ac:dyDescent="0.2">
      <c r="A107" s="138"/>
      <c r="B107" s="139"/>
      <c r="C107" s="144"/>
      <c r="D107" s="145"/>
      <c r="E107" s="120" t="str">
        <f>IFERROR(VLOOKUP(C107,Table5[],2,FALSE)," ")</f>
        <v xml:space="preserve"> </v>
      </c>
      <c r="F107" s="121" t="str">
        <f t="shared" si="2"/>
        <v xml:space="preserve"> </v>
      </c>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row>
    <row r="108" spans="1:103" x14ac:dyDescent="0.2">
      <c r="A108" s="138"/>
      <c r="B108" s="139"/>
      <c r="C108" s="144"/>
      <c r="D108" s="145"/>
      <c r="E108" s="120" t="str">
        <f>IFERROR(VLOOKUP(C108,Table5[],2,FALSE)," ")</f>
        <v xml:space="preserve"> </v>
      </c>
      <c r="F108" s="121" t="str">
        <f t="shared" si="2"/>
        <v xml:space="preserve"> </v>
      </c>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row>
    <row r="109" spans="1:103" x14ac:dyDescent="0.2">
      <c r="A109" s="138"/>
      <c r="B109" s="139"/>
      <c r="C109" s="144"/>
      <c r="D109" s="145"/>
      <c r="E109" s="120" t="str">
        <f>IFERROR(VLOOKUP(C109,Table5[],2,FALSE)," ")</f>
        <v xml:space="preserve"> </v>
      </c>
      <c r="F109" s="121" t="str">
        <f t="shared" si="2"/>
        <v xml:space="preserve"> </v>
      </c>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row>
    <row r="110" spans="1:103" x14ac:dyDescent="0.2">
      <c r="A110" s="142"/>
      <c r="B110" s="143"/>
      <c r="C110" s="146"/>
      <c r="D110" s="147"/>
      <c r="E110" s="120" t="str">
        <f>IFERROR(VLOOKUP(C110,Table5[],2,FALSE)," ")</f>
        <v xml:space="preserve"> </v>
      </c>
      <c r="F110" s="132" t="str">
        <f t="shared" si="2"/>
        <v xml:space="preserve"> </v>
      </c>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row>
    <row r="111" spans="1:103"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row>
    <row r="112" spans="1:103"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row>
    <row r="113" spans="1:103"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row>
    <row r="114" spans="1:103"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row>
    <row r="115" spans="1:103"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row>
    <row r="116" spans="1:103"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row>
    <row r="117" spans="1:103"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row>
    <row r="118" spans="1:103"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row>
    <row r="119" spans="1:103"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row>
    <row r="120" spans="1:103"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row>
    <row r="121" spans="1:103"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row>
    <row r="122" spans="1:103"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row>
    <row r="123" spans="1:103"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row>
    <row r="124" spans="1:103"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row>
    <row r="125" spans="1:103"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row>
    <row r="126" spans="1:103"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row>
    <row r="127" spans="1:103"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row>
    <row r="128" spans="1:103"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row>
    <row r="129" spans="1:103"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c r="CJ129" s="3"/>
      <c r="CK129" s="3"/>
      <c r="CL129" s="3"/>
      <c r="CM129" s="3"/>
      <c r="CN129" s="3"/>
      <c r="CO129" s="3"/>
      <c r="CP129" s="3"/>
      <c r="CQ129" s="3"/>
      <c r="CR129" s="3"/>
      <c r="CS129" s="3"/>
      <c r="CT129" s="3"/>
      <c r="CU129" s="3"/>
      <c r="CV129" s="3"/>
      <c r="CW129" s="3"/>
      <c r="CX129" s="3"/>
      <c r="CY129" s="3"/>
    </row>
    <row r="130" spans="1:103"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c r="CW130" s="3"/>
      <c r="CX130" s="3"/>
      <c r="CY130" s="3"/>
    </row>
    <row r="131" spans="1:103"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c r="CJ131" s="3"/>
      <c r="CK131" s="3"/>
      <c r="CL131" s="3"/>
      <c r="CM131" s="3"/>
      <c r="CN131" s="3"/>
      <c r="CO131" s="3"/>
      <c r="CP131" s="3"/>
      <c r="CQ131" s="3"/>
      <c r="CR131" s="3"/>
      <c r="CS131" s="3"/>
      <c r="CT131" s="3"/>
      <c r="CU131" s="3"/>
      <c r="CV131" s="3"/>
      <c r="CW131" s="3"/>
      <c r="CX131" s="3"/>
      <c r="CY131" s="3"/>
    </row>
    <row r="132" spans="1:103"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c r="CH132" s="3"/>
      <c r="CI132" s="3"/>
      <c r="CJ132" s="3"/>
      <c r="CK132" s="3"/>
      <c r="CL132" s="3"/>
      <c r="CM132" s="3"/>
      <c r="CN132" s="3"/>
      <c r="CO132" s="3"/>
      <c r="CP132" s="3"/>
      <c r="CQ132" s="3"/>
      <c r="CR132" s="3"/>
      <c r="CS132" s="3"/>
      <c r="CT132" s="3"/>
      <c r="CU132" s="3"/>
      <c r="CV132" s="3"/>
      <c r="CW132" s="3"/>
      <c r="CX132" s="3"/>
      <c r="CY132" s="3"/>
    </row>
    <row r="133" spans="1:103"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c r="CW133" s="3"/>
      <c r="CX133" s="3"/>
      <c r="CY133" s="3"/>
    </row>
    <row r="134" spans="1:103"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3"/>
      <c r="CR134" s="3"/>
      <c r="CS134" s="3"/>
      <c r="CT134" s="3"/>
      <c r="CU134" s="3"/>
      <c r="CV134" s="3"/>
      <c r="CW134" s="3"/>
      <c r="CX134" s="3"/>
      <c r="CY134" s="3"/>
    </row>
    <row r="135" spans="1:103"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3"/>
      <c r="CS135" s="3"/>
      <c r="CT135" s="3"/>
      <c r="CU135" s="3"/>
      <c r="CV135" s="3"/>
      <c r="CW135" s="3"/>
      <c r="CX135" s="3"/>
      <c r="CY135" s="3"/>
    </row>
    <row r="136" spans="1:103"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c r="CI136" s="3"/>
      <c r="CJ136" s="3"/>
      <c r="CK136" s="3"/>
      <c r="CL136" s="3"/>
      <c r="CM136" s="3"/>
      <c r="CN136" s="3"/>
      <c r="CO136" s="3"/>
      <c r="CP136" s="3"/>
      <c r="CQ136" s="3"/>
      <c r="CR136" s="3"/>
      <c r="CS136" s="3"/>
      <c r="CT136" s="3"/>
      <c r="CU136" s="3"/>
      <c r="CV136" s="3"/>
      <c r="CW136" s="3"/>
      <c r="CX136" s="3"/>
      <c r="CY136" s="3"/>
    </row>
    <row r="137" spans="1:103"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c r="CW137" s="3"/>
      <c r="CX137" s="3"/>
      <c r="CY137" s="3"/>
    </row>
    <row r="138" spans="1:103"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c r="CW138" s="3"/>
      <c r="CX138" s="3"/>
      <c r="CY138" s="3"/>
    </row>
    <row r="139" spans="1:103"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c r="CI139" s="3"/>
      <c r="CJ139" s="3"/>
      <c r="CK139" s="3"/>
      <c r="CL139" s="3"/>
      <c r="CM139" s="3"/>
      <c r="CN139" s="3"/>
      <c r="CO139" s="3"/>
      <c r="CP139" s="3"/>
      <c r="CQ139" s="3"/>
      <c r="CR139" s="3"/>
      <c r="CS139" s="3"/>
      <c r="CT139" s="3"/>
      <c r="CU139" s="3"/>
      <c r="CV139" s="3"/>
      <c r="CW139" s="3"/>
      <c r="CX139" s="3"/>
      <c r="CY139" s="3"/>
    </row>
    <row r="140" spans="1:103"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c r="CH140" s="3"/>
      <c r="CI140" s="3"/>
      <c r="CJ140" s="3"/>
      <c r="CK140" s="3"/>
      <c r="CL140" s="3"/>
      <c r="CM140" s="3"/>
      <c r="CN140" s="3"/>
      <c r="CO140" s="3"/>
      <c r="CP140" s="3"/>
      <c r="CQ140" s="3"/>
      <c r="CR140" s="3"/>
      <c r="CS140" s="3"/>
      <c r="CT140" s="3"/>
      <c r="CU140" s="3"/>
      <c r="CV140" s="3"/>
      <c r="CW140" s="3"/>
      <c r="CX140" s="3"/>
      <c r="CY140" s="3"/>
    </row>
    <row r="141" spans="1:103"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c r="CI141" s="3"/>
      <c r="CJ141" s="3"/>
      <c r="CK141" s="3"/>
      <c r="CL141" s="3"/>
      <c r="CM141" s="3"/>
      <c r="CN141" s="3"/>
      <c r="CO141" s="3"/>
      <c r="CP141" s="3"/>
      <c r="CQ141" s="3"/>
      <c r="CR141" s="3"/>
      <c r="CS141" s="3"/>
      <c r="CT141" s="3"/>
      <c r="CU141" s="3"/>
      <c r="CV141" s="3"/>
      <c r="CW141" s="3"/>
      <c r="CX141" s="3"/>
      <c r="CY141" s="3"/>
    </row>
    <row r="142" spans="1:103"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c r="CJ142" s="3"/>
      <c r="CK142" s="3"/>
      <c r="CL142" s="3"/>
      <c r="CM142" s="3"/>
      <c r="CN142" s="3"/>
      <c r="CO142" s="3"/>
      <c r="CP142" s="3"/>
      <c r="CQ142" s="3"/>
      <c r="CR142" s="3"/>
      <c r="CS142" s="3"/>
      <c r="CT142" s="3"/>
      <c r="CU142" s="3"/>
      <c r="CV142" s="3"/>
      <c r="CW142" s="3"/>
      <c r="CX142" s="3"/>
      <c r="CY142" s="3"/>
    </row>
    <row r="143" spans="1:103"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c r="CH143" s="3"/>
      <c r="CI143" s="3"/>
      <c r="CJ143" s="3"/>
      <c r="CK143" s="3"/>
      <c r="CL143" s="3"/>
      <c r="CM143" s="3"/>
      <c r="CN143" s="3"/>
      <c r="CO143" s="3"/>
      <c r="CP143" s="3"/>
      <c r="CQ143" s="3"/>
      <c r="CR143" s="3"/>
      <c r="CS143" s="3"/>
      <c r="CT143" s="3"/>
      <c r="CU143" s="3"/>
      <c r="CV143" s="3"/>
      <c r="CW143" s="3"/>
      <c r="CX143" s="3"/>
      <c r="CY143" s="3"/>
    </row>
    <row r="144" spans="1:103"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c r="CI144" s="3"/>
      <c r="CJ144" s="3"/>
      <c r="CK144" s="3"/>
      <c r="CL144" s="3"/>
      <c r="CM144" s="3"/>
      <c r="CN144" s="3"/>
      <c r="CO144" s="3"/>
      <c r="CP144" s="3"/>
      <c r="CQ144" s="3"/>
      <c r="CR144" s="3"/>
      <c r="CS144" s="3"/>
      <c r="CT144" s="3"/>
      <c r="CU144" s="3"/>
      <c r="CV144" s="3"/>
      <c r="CW144" s="3"/>
      <c r="CX144" s="3"/>
      <c r="CY144" s="3"/>
    </row>
    <row r="145" spans="1:103"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3"/>
      <c r="CN145" s="3"/>
      <c r="CO145" s="3"/>
      <c r="CP145" s="3"/>
      <c r="CQ145" s="3"/>
      <c r="CR145" s="3"/>
      <c r="CS145" s="3"/>
      <c r="CT145" s="3"/>
      <c r="CU145" s="3"/>
      <c r="CV145" s="3"/>
      <c r="CW145" s="3"/>
      <c r="CX145" s="3"/>
      <c r="CY145" s="3"/>
    </row>
    <row r="146" spans="1:103"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c r="CH146" s="3"/>
      <c r="CI146" s="3"/>
      <c r="CJ146" s="3"/>
      <c r="CK146" s="3"/>
      <c r="CL146" s="3"/>
      <c r="CM146" s="3"/>
      <c r="CN146" s="3"/>
      <c r="CO146" s="3"/>
      <c r="CP146" s="3"/>
      <c r="CQ146" s="3"/>
      <c r="CR146" s="3"/>
      <c r="CS146" s="3"/>
      <c r="CT146" s="3"/>
      <c r="CU146" s="3"/>
      <c r="CV146" s="3"/>
      <c r="CW146" s="3"/>
      <c r="CX146" s="3"/>
      <c r="CY146" s="3"/>
    </row>
    <row r="147" spans="1:103"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c r="CH147" s="3"/>
      <c r="CI147" s="3"/>
      <c r="CJ147" s="3"/>
      <c r="CK147" s="3"/>
      <c r="CL147" s="3"/>
      <c r="CM147" s="3"/>
      <c r="CN147" s="3"/>
      <c r="CO147" s="3"/>
      <c r="CP147" s="3"/>
      <c r="CQ147" s="3"/>
      <c r="CR147" s="3"/>
      <c r="CS147" s="3"/>
      <c r="CT147" s="3"/>
      <c r="CU147" s="3"/>
      <c r="CV147" s="3"/>
      <c r="CW147" s="3"/>
      <c r="CX147" s="3"/>
      <c r="CY147" s="3"/>
    </row>
    <row r="148" spans="1:103"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c r="CG148" s="3"/>
      <c r="CH148" s="3"/>
      <c r="CI148" s="3"/>
      <c r="CJ148" s="3"/>
      <c r="CK148" s="3"/>
      <c r="CL148" s="3"/>
      <c r="CM148" s="3"/>
      <c r="CN148" s="3"/>
      <c r="CO148" s="3"/>
      <c r="CP148" s="3"/>
      <c r="CQ148" s="3"/>
      <c r="CR148" s="3"/>
      <c r="CS148" s="3"/>
      <c r="CT148" s="3"/>
      <c r="CU148" s="3"/>
      <c r="CV148" s="3"/>
      <c r="CW148" s="3"/>
      <c r="CX148" s="3"/>
      <c r="CY148" s="3"/>
    </row>
    <row r="149" spans="1:103"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c r="CW149" s="3"/>
      <c r="CX149" s="3"/>
      <c r="CY149" s="3"/>
    </row>
    <row r="150" spans="1:103"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c r="CH150" s="3"/>
      <c r="CI150" s="3"/>
      <c r="CJ150" s="3"/>
      <c r="CK150" s="3"/>
      <c r="CL150" s="3"/>
      <c r="CM150" s="3"/>
      <c r="CN150" s="3"/>
      <c r="CO150" s="3"/>
      <c r="CP150" s="3"/>
      <c r="CQ150" s="3"/>
      <c r="CR150" s="3"/>
      <c r="CS150" s="3"/>
      <c r="CT150" s="3"/>
      <c r="CU150" s="3"/>
      <c r="CV150" s="3"/>
      <c r="CW150" s="3"/>
      <c r="CX150" s="3"/>
      <c r="CY150" s="3"/>
    </row>
    <row r="151" spans="1:103"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c r="CW151" s="3"/>
      <c r="CX151" s="3"/>
      <c r="CY151" s="3"/>
    </row>
    <row r="152" spans="1:103"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c r="CH152" s="3"/>
      <c r="CI152" s="3"/>
      <c r="CJ152" s="3"/>
      <c r="CK152" s="3"/>
      <c r="CL152" s="3"/>
      <c r="CM152" s="3"/>
      <c r="CN152" s="3"/>
      <c r="CO152" s="3"/>
      <c r="CP152" s="3"/>
      <c r="CQ152" s="3"/>
      <c r="CR152" s="3"/>
      <c r="CS152" s="3"/>
      <c r="CT152" s="3"/>
      <c r="CU152" s="3"/>
      <c r="CV152" s="3"/>
      <c r="CW152" s="3"/>
      <c r="CX152" s="3"/>
      <c r="CY152" s="3"/>
    </row>
    <row r="153" spans="1:103"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c r="CH153" s="3"/>
      <c r="CI153" s="3"/>
      <c r="CJ153" s="3"/>
      <c r="CK153" s="3"/>
      <c r="CL153" s="3"/>
      <c r="CM153" s="3"/>
      <c r="CN153" s="3"/>
      <c r="CO153" s="3"/>
      <c r="CP153" s="3"/>
      <c r="CQ153" s="3"/>
      <c r="CR153" s="3"/>
      <c r="CS153" s="3"/>
      <c r="CT153" s="3"/>
      <c r="CU153" s="3"/>
      <c r="CV153" s="3"/>
      <c r="CW153" s="3"/>
      <c r="CX153" s="3"/>
      <c r="CY153" s="3"/>
    </row>
    <row r="154" spans="1:103"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c r="CH154" s="3"/>
      <c r="CI154" s="3"/>
      <c r="CJ154" s="3"/>
      <c r="CK154" s="3"/>
      <c r="CL154" s="3"/>
      <c r="CM154" s="3"/>
      <c r="CN154" s="3"/>
      <c r="CO154" s="3"/>
      <c r="CP154" s="3"/>
      <c r="CQ154" s="3"/>
      <c r="CR154" s="3"/>
      <c r="CS154" s="3"/>
      <c r="CT154" s="3"/>
      <c r="CU154" s="3"/>
      <c r="CV154" s="3"/>
      <c r="CW154" s="3"/>
      <c r="CX154" s="3"/>
      <c r="CY154" s="3"/>
    </row>
    <row r="155" spans="1:103"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c r="CH155" s="3"/>
      <c r="CI155" s="3"/>
      <c r="CJ155" s="3"/>
      <c r="CK155" s="3"/>
      <c r="CL155" s="3"/>
      <c r="CM155" s="3"/>
      <c r="CN155" s="3"/>
      <c r="CO155" s="3"/>
      <c r="CP155" s="3"/>
      <c r="CQ155" s="3"/>
      <c r="CR155" s="3"/>
      <c r="CS155" s="3"/>
      <c r="CT155" s="3"/>
      <c r="CU155" s="3"/>
      <c r="CV155" s="3"/>
      <c r="CW155" s="3"/>
      <c r="CX155" s="3"/>
      <c r="CY155" s="3"/>
    </row>
    <row r="156" spans="1:103"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c r="CG156" s="3"/>
      <c r="CH156" s="3"/>
      <c r="CI156" s="3"/>
      <c r="CJ156" s="3"/>
      <c r="CK156" s="3"/>
      <c r="CL156" s="3"/>
      <c r="CM156" s="3"/>
      <c r="CN156" s="3"/>
      <c r="CO156" s="3"/>
      <c r="CP156" s="3"/>
      <c r="CQ156" s="3"/>
      <c r="CR156" s="3"/>
      <c r="CS156" s="3"/>
      <c r="CT156" s="3"/>
      <c r="CU156" s="3"/>
      <c r="CV156" s="3"/>
      <c r="CW156" s="3"/>
      <c r="CX156" s="3"/>
      <c r="CY156" s="3"/>
    </row>
    <row r="157" spans="1:103"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c r="CG157" s="3"/>
      <c r="CH157" s="3"/>
      <c r="CI157" s="3"/>
      <c r="CJ157" s="3"/>
      <c r="CK157" s="3"/>
      <c r="CL157" s="3"/>
      <c r="CM157" s="3"/>
      <c r="CN157" s="3"/>
      <c r="CO157" s="3"/>
      <c r="CP157" s="3"/>
      <c r="CQ157" s="3"/>
      <c r="CR157" s="3"/>
      <c r="CS157" s="3"/>
      <c r="CT157" s="3"/>
      <c r="CU157" s="3"/>
      <c r="CV157" s="3"/>
      <c r="CW157" s="3"/>
      <c r="CX157" s="3"/>
      <c r="CY157" s="3"/>
    </row>
    <row r="158" spans="1:103"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c r="CY158" s="3"/>
    </row>
    <row r="159" spans="1:103"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row>
    <row r="160" spans="1:103"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row>
    <row r="161" spans="1:103"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row>
    <row r="162" spans="1:103"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c r="CW162" s="3"/>
      <c r="CX162" s="3"/>
      <c r="CY162" s="3"/>
    </row>
    <row r="163" spans="1:103"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c r="CV163" s="3"/>
      <c r="CW163" s="3"/>
      <c r="CX163" s="3"/>
      <c r="CY163" s="3"/>
    </row>
    <row r="164" spans="1:103"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c r="BQ164" s="3"/>
      <c r="BR164" s="3"/>
      <c r="BS164" s="3"/>
      <c r="BT164" s="3"/>
      <c r="BU164" s="3"/>
      <c r="BV164" s="3"/>
      <c r="BW164" s="3"/>
      <c r="BX164" s="3"/>
      <c r="BY164" s="3"/>
      <c r="BZ164" s="3"/>
      <c r="CA164" s="3"/>
      <c r="CB164" s="3"/>
      <c r="CC164" s="3"/>
      <c r="CD164" s="3"/>
      <c r="CE164" s="3"/>
      <c r="CF164" s="3"/>
      <c r="CG164" s="3"/>
      <c r="CH164" s="3"/>
      <c r="CI164" s="3"/>
      <c r="CJ164" s="3"/>
      <c r="CK164" s="3"/>
      <c r="CL164" s="3"/>
      <c r="CM164" s="3"/>
      <c r="CN164" s="3"/>
      <c r="CO164" s="3"/>
      <c r="CP164" s="3"/>
      <c r="CQ164" s="3"/>
      <c r="CR164" s="3"/>
      <c r="CS164" s="3"/>
      <c r="CT164" s="3"/>
      <c r="CU164" s="3"/>
      <c r="CV164" s="3"/>
      <c r="CW164" s="3"/>
      <c r="CX164" s="3"/>
      <c r="CY164" s="3"/>
    </row>
    <row r="165" spans="1:103"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c r="BW165" s="3"/>
      <c r="BX165" s="3"/>
      <c r="BY165" s="3"/>
      <c r="BZ165" s="3"/>
      <c r="CA165" s="3"/>
      <c r="CB165" s="3"/>
      <c r="CC165" s="3"/>
      <c r="CD165" s="3"/>
      <c r="CE165" s="3"/>
      <c r="CF165" s="3"/>
      <c r="CG165" s="3"/>
      <c r="CH165" s="3"/>
      <c r="CI165" s="3"/>
      <c r="CJ165" s="3"/>
      <c r="CK165" s="3"/>
      <c r="CL165" s="3"/>
      <c r="CM165" s="3"/>
      <c r="CN165" s="3"/>
      <c r="CO165" s="3"/>
      <c r="CP165" s="3"/>
      <c r="CQ165" s="3"/>
      <c r="CR165" s="3"/>
      <c r="CS165" s="3"/>
      <c r="CT165" s="3"/>
      <c r="CU165" s="3"/>
      <c r="CV165" s="3"/>
      <c r="CW165" s="3"/>
      <c r="CX165" s="3"/>
      <c r="CY165" s="3"/>
    </row>
    <row r="166" spans="1:103"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c r="BW166" s="3"/>
      <c r="BX166" s="3"/>
      <c r="BY166" s="3"/>
      <c r="BZ166" s="3"/>
      <c r="CA166" s="3"/>
      <c r="CB166" s="3"/>
      <c r="CC166" s="3"/>
      <c r="CD166" s="3"/>
      <c r="CE166" s="3"/>
      <c r="CF166" s="3"/>
      <c r="CG166" s="3"/>
      <c r="CH166" s="3"/>
      <c r="CI166" s="3"/>
      <c r="CJ166" s="3"/>
      <c r="CK166" s="3"/>
      <c r="CL166" s="3"/>
      <c r="CM166" s="3"/>
      <c r="CN166" s="3"/>
      <c r="CO166" s="3"/>
      <c r="CP166" s="3"/>
      <c r="CQ166" s="3"/>
      <c r="CR166" s="3"/>
      <c r="CS166" s="3"/>
      <c r="CT166" s="3"/>
      <c r="CU166" s="3"/>
      <c r="CV166" s="3"/>
      <c r="CW166" s="3"/>
      <c r="CX166" s="3"/>
      <c r="CY166" s="3"/>
    </row>
    <row r="167" spans="1:103"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c r="BW167" s="3"/>
      <c r="BX167" s="3"/>
      <c r="BY167" s="3"/>
      <c r="BZ167" s="3"/>
      <c r="CA167" s="3"/>
      <c r="CB167" s="3"/>
      <c r="CC167" s="3"/>
      <c r="CD167" s="3"/>
      <c r="CE167" s="3"/>
      <c r="CF167" s="3"/>
      <c r="CG167" s="3"/>
      <c r="CH167" s="3"/>
      <c r="CI167" s="3"/>
      <c r="CJ167" s="3"/>
      <c r="CK167" s="3"/>
      <c r="CL167" s="3"/>
      <c r="CM167" s="3"/>
      <c r="CN167" s="3"/>
      <c r="CO167" s="3"/>
      <c r="CP167" s="3"/>
      <c r="CQ167" s="3"/>
      <c r="CR167" s="3"/>
      <c r="CS167" s="3"/>
      <c r="CT167" s="3"/>
      <c r="CU167" s="3"/>
      <c r="CV167" s="3"/>
      <c r="CW167" s="3"/>
      <c r="CX167" s="3"/>
      <c r="CY167" s="3"/>
    </row>
    <row r="168" spans="1:103"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c r="BW168" s="3"/>
      <c r="BX168" s="3"/>
      <c r="BY168" s="3"/>
      <c r="BZ168" s="3"/>
      <c r="CA168" s="3"/>
      <c r="CB168" s="3"/>
      <c r="CC168" s="3"/>
      <c r="CD168" s="3"/>
      <c r="CE168" s="3"/>
      <c r="CF168" s="3"/>
      <c r="CG168" s="3"/>
      <c r="CH168" s="3"/>
      <c r="CI168" s="3"/>
      <c r="CJ168" s="3"/>
      <c r="CK168" s="3"/>
      <c r="CL168" s="3"/>
      <c r="CM168" s="3"/>
      <c r="CN168" s="3"/>
      <c r="CO168" s="3"/>
      <c r="CP168" s="3"/>
      <c r="CQ168" s="3"/>
      <c r="CR168" s="3"/>
      <c r="CS168" s="3"/>
      <c r="CT168" s="3"/>
      <c r="CU168" s="3"/>
      <c r="CV168" s="3"/>
      <c r="CW168" s="3"/>
      <c r="CX168" s="3"/>
      <c r="CY168" s="3"/>
    </row>
    <row r="169" spans="1:103"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c r="BW169" s="3"/>
      <c r="BX169" s="3"/>
      <c r="BY169" s="3"/>
      <c r="BZ169" s="3"/>
      <c r="CA169" s="3"/>
      <c r="CB169" s="3"/>
      <c r="CC169" s="3"/>
      <c r="CD169" s="3"/>
      <c r="CE169" s="3"/>
      <c r="CF169" s="3"/>
      <c r="CG169" s="3"/>
      <c r="CH169" s="3"/>
      <c r="CI169" s="3"/>
      <c r="CJ169" s="3"/>
      <c r="CK169" s="3"/>
      <c r="CL169" s="3"/>
      <c r="CM169" s="3"/>
      <c r="CN169" s="3"/>
      <c r="CO169" s="3"/>
      <c r="CP169" s="3"/>
      <c r="CQ169" s="3"/>
      <c r="CR169" s="3"/>
      <c r="CS169" s="3"/>
      <c r="CT169" s="3"/>
      <c r="CU169" s="3"/>
      <c r="CV169" s="3"/>
      <c r="CW169" s="3"/>
      <c r="CX169" s="3"/>
      <c r="CY169" s="3"/>
    </row>
    <row r="170" spans="1:103"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c r="BW170" s="3"/>
      <c r="BX170" s="3"/>
      <c r="BY170" s="3"/>
      <c r="BZ170" s="3"/>
      <c r="CA170" s="3"/>
      <c r="CB170" s="3"/>
      <c r="CC170" s="3"/>
      <c r="CD170" s="3"/>
      <c r="CE170" s="3"/>
      <c r="CF170" s="3"/>
      <c r="CG170" s="3"/>
      <c r="CH170" s="3"/>
      <c r="CI170" s="3"/>
      <c r="CJ170" s="3"/>
      <c r="CK170" s="3"/>
      <c r="CL170" s="3"/>
      <c r="CM170" s="3"/>
      <c r="CN170" s="3"/>
      <c r="CO170" s="3"/>
      <c r="CP170" s="3"/>
      <c r="CQ170" s="3"/>
      <c r="CR170" s="3"/>
      <c r="CS170" s="3"/>
      <c r="CT170" s="3"/>
      <c r="CU170" s="3"/>
      <c r="CV170" s="3"/>
      <c r="CW170" s="3"/>
      <c r="CX170" s="3"/>
      <c r="CY170" s="3"/>
    </row>
    <row r="171" spans="1:103"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c r="CA171" s="3"/>
      <c r="CB171" s="3"/>
      <c r="CC171" s="3"/>
      <c r="CD171" s="3"/>
      <c r="CE171" s="3"/>
      <c r="CF171" s="3"/>
      <c r="CG171" s="3"/>
      <c r="CH171" s="3"/>
      <c r="CI171" s="3"/>
      <c r="CJ171" s="3"/>
      <c r="CK171" s="3"/>
      <c r="CL171" s="3"/>
      <c r="CM171" s="3"/>
      <c r="CN171" s="3"/>
      <c r="CO171" s="3"/>
      <c r="CP171" s="3"/>
      <c r="CQ171" s="3"/>
      <c r="CR171" s="3"/>
      <c r="CS171" s="3"/>
      <c r="CT171" s="3"/>
      <c r="CU171" s="3"/>
      <c r="CV171" s="3"/>
      <c r="CW171" s="3"/>
      <c r="CX171" s="3"/>
      <c r="CY171" s="3"/>
    </row>
    <row r="172" spans="1:103"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c r="BZ172" s="3"/>
      <c r="CA172" s="3"/>
      <c r="CB172" s="3"/>
      <c r="CC172" s="3"/>
      <c r="CD172" s="3"/>
      <c r="CE172" s="3"/>
      <c r="CF172" s="3"/>
      <c r="CG172" s="3"/>
      <c r="CH172" s="3"/>
      <c r="CI172" s="3"/>
      <c r="CJ172" s="3"/>
      <c r="CK172" s="3"/>
      <c r="CL172" s="3"/>
      <c r="CM172" s="3"/>
      <c r="CN172" s="3"/>
      <c r="CO172" s="3"/>
      <c r="CP172" s="3"/>
      <c r="CQ172" s="3"/>
      <c r="CR172" s="3"/>
      <c r="CS172" s="3"/>
      <c r="CT172" s="3"/>
      <c r="CU172" s="3"/>
      <c r="CV172" s="3"/>
      <c r="CW172" s="3"/>
      <c r="CX172" s="3"/>
      <c r="CY172" s="3"/>
    </row>
    <row r="173" spans="1:103"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c r="BZ173" s="3"/>
      <c r="CA173" s="3"/>
      <c r="CB173" s="3"/>
      <c r="CC173" s="3"/>
      <c r="CD173" s="3"/>
      <c r="CE173" s="3"/>
      <c r="CF173" s="3"/>
      <c r="CG173" s="3"/>
      <c r="CH173" s="3"/>
      <c r="CI173" s="3"/>
      <c r="CJ173" s="3"/>
      <c r="CK173" s="3"/>
      <c r="CL173" s="3"/>
      <c r="CM173" s="3"/>
      <c r="CN173" s="3"/>
      <c r="CO173" s="3"/>
      <c r="CP173" s="3"/>
      <c r="CQ173" s="3"/>
      <c r="CR173" s="3"/>
      <c r="CS173" s="3"/>
      <c r="CT173" s="3"/>
      <c r="CU173" s="3"/>
      <c r="CV173" s="3"/>
      <c r="CW173" s="3"/>
      <c r="CX173" s="3"/>
      <c r="CY173" s="3"/>
    </row>
    <row r="174" spans="1:103"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3"/>
      <c r="BP174" s="3"/>
      <c r="BQ174" s="3"/>
      <c r="BR174" s="3"/>
      <c r="BS174" s="3"/>
      <c r="BT174" s="3"/>
      <c r="BU174" s="3"/>
      <c r="BV174" s="3"/>
      <c r="BW174" s="3"/>
      <c r="BX174" s="3"/>
      <c r="BY174" s="3"/>
      <c r="BZ174" s="3"/>
      <c r="CA174" s="3"/>
      <c r="CB174" s="3"/>
      <c r="CC174" s="3"/>
      <c r="CD174" s="3"/>
      <c r="CE174" s="3"/>
      <c r="CF174" s="3"/>
      <c r="CG174" s="3"/>
      <c r="CH174" s="3"/>
      <c r="CI174" s="3"/>
      <c r="CJ174" s="3"/>
      <c r="CK174" s="3"/>
      <c r="CL174" s="3"/>
      <c r="CM174" s="3"/>
      <c r="CN174" s="3"/>
      <c r="CO174" s="3"/>
      <c r="CP174" s="3"/>
      <c r="CQ174" s="3"/>
      <c r="CR174" s="3"/>
      <c r="CS174" s="3"/>
      <c r="CT174" s="3"/>
      <c r="CU174" s="3"/>
      <c r="CV174" s="3"/>
      <c r="CW174" s="3"/>
      <c r="CX174" s="3"/>
      <c r="CY174" s="3"/>
    </row>
    <row r="175" spans="1:103"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3"/>
      <c r="BO175" s="3"/>
      <c r="BP175" s="3"/>
      <c r="BQ175" s="3"/>
      <c r="BR175" s="3"/>
      <c r="BS175" s="3"/>
      <c r="BT175" s="3"/>
      <c r="BU175" s="3"/>
      <c r="BV175" s="3"/>
      <c r="BW175" s="3"/>
      <c r="BX175" s="3"/>
      <c r="BY175" s="3"/>
      <c r="BZ175" s="3"/>
      <c r="CA175" s="3"/>
      <c r="CB175" s="3"/>
      <c r="CC175" s="3"/>
      <c r="CD175" s="3"/>
      <c r="CE175" s="3"/>
      <c r="CF175" s="3"/>
      <c r="CG175" s="3"/>
      <c r="CH175" s="3"/>
      <c r="CI175" s="3"/>
      <c r="CJ175" s="3"/>
      <c r="CK175" s="3"/>
      <c r="CL175" s="3"/>
      <c r="CM175" s="3"/>
      <c r="CN175" s="3"/>
      <c r="CO175" s="3"/>
      <c r="CP175" s="3"/>
      <c r="CQ175" s="3"/>
      <c r="CR175" s="3"/>
      <c r="CS175" s="3"/>
      <c r="CT175" s="3"/>
      <c r="CU175" s="3"/>
      <c r="CV175" s="3"/>
      <c r="CW175" s="3"/>
      <c r="CX175" s="3"/>
      <c r="CY175" s="3"/>
    </row>
    <row r="176" spans="1:103"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3"/>
      <c r="BP176" s="3"/>
      <c r="BQ176" s="3"/>
      <c r="BR176" s="3"/>
      <c r="BS176" s="3"/>
      <c r="BT176" s="3"/>
      <c r="BU176" s="3"/>
      <c r="BV176" s="3"/>
      <c r="BW176" s="3"/>
      <c r="BX176" s="3"/>
      <c r="BY176" s="3"/>
      <c r="BZ176" s="3"/>
      <c r="CA176" s="3"/>
      <c r="CB176" s="3"/>
      <c r="CC176" s="3"/>
      <c r="CD176" s="3"/>
      <c r="CE176" s="3"/>
      <c r="CF176" s="3"/>
      <c r="CG176" s="3"/>
      <c r="CH176" s="3"/>
      <c r="CI176" s="3"/>
      <c r="CJ176" s="3"/>
      <c r="CK176" s="3"/>
      <c r="CL176" s="3"/>
      <c r="CM176" s="3"/>
      <c r="CN176" s="3"/>
      <c r="CO176" s="3"/>
      <c r="CP176" s="3"/>
      <c r="CQ176" s="3"/>
      <c r="CR176" s="3"/>
      <c r="CS176" s="3"/>
      <c r="CT176" s="3"/>
      <c r="CU176" s="3"/>
      <c r="CV176" s="3"/>
      <c r="CW176" s="3"/>
      <c r="CX176" s="3"/>
      <c r="CY176" s="3"/>
    </row>
    <row r="177" spans="1:103"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3"/>
      <c r="BR177" s="3"/>
      <c r="BS177" s="3"/>
      <c r="BT177" s="3"/>
      <c r="BU177" s="3"/>
      <c r="BV177" s="3"/>
      <c r="BW177" s="3"/>
      <c r="BX177" s="3"/>
      <c r="BY177" s="3"/>
      <c r="BZ177" s="3"/>
      <c r="CA177" s="3"/>
      <c r="CB177" s="3"/>
      <c r="CC177" s="3"/>
      <c r="CD177" s="3"/>
      <c r="CE177" s="3"/>
      <c r="CF177" s="3"/>
      <c r="CG177" s="3"/>
      <c r="CH177" s="3"/>
      <c r="CI177" s="3"/>
      <c r="CJ177" s="3"/>
      <c r="CK177" s="3"/>
      <c r="CL177" s="3"/>
      <c r="CM177" s="3"/>
      <c r="CN177" s="3"/>
      <c r="CO177" s="3"/>
      <c r="CP177" s="3"/>
      <c r="CQ177" s="3"/>
      <c r="CR177" s="3"/>
      <c r="CS177" s="3"/>
      <c r="CT177" s="3"/>
      <c r="CU177" s="3"/>
      <c r="CV177" s="3"/>
      <c r="CW177" s="3"/>
      <c r="CX177" s="3"/>
      <c r="CY177" s="3"/>
    </row>
    <row r="178" spans="1:103" x14ac:dyDescent="0.2">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c r="BW178" s="3"/>
      <c r="BX178" s="3"/>
      <c r="BY178" s="3"/>
      <c r="BZ178" s="3"/>
      <c r="CA178" s="3"/>
      <c r="CB178" s="3"/>
      <c r="CC178" s="3"/>
      <c r="CD178" s="3"/>
      <c r="CE178" s="3"/>
      <c r="CF178" s="3"/>
      <c r="CG178" s="3"/>
      <c r="CH178" s="3"/>
      <c r="CI178" s="3"/>
      <c r="CJ178" s="3"/>
      <c r="CK178" s="3"/>
      <c r="CL178" s="3"/>
      <c r="CM178" s="3"/>
      <c r="CN178" s="3"/>
      <c r="CO178" s="3"/>
      <c r="CP178" s="3"/>
      <c r="CQ178" s="3"/>
      <c r="CR178" s="3"/>
      <c r="CS178" s="3"/>
      <c r="CT178" s="3"/>
      <c r="CU178" s="3"/>
      <c r="CV178" s="3"/>
      <c r="CW178" s="3"/>
      <c r="CX178" s="3"/>
      <c r="CY178" s="3"/>
    </row>
    <row r="179" spans="1:103"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3"/>
      <c r="CA179" s="3"/>
      <c r="CB179" s="3"/>
      <c r="CC179" s="3"/>
      <c r="CD179" s="3"/>
      <c r="CE179" s="3"/>
      <c r="CF179" s="3"/>
      <c r="CG179" s="3"/>
      <c r="CH179" s="3"/>
      <c r="CI179" s="3"/>
      <c r="CJ179" s="3"/>
      <c r="CK179" s="3"/>
      <c r="CL179" s="3"/>
      <c r="CM179" s="3"/>
      <c r="CN179" s="3"/>
      <c r="CO179" s="3"/>
      <c r="CP179" s="3"/>
      <c r="CQ179" s="3"/>
      <c r="CR179" s="3"/>
      <c r="CS179" s="3"/>
      <c r="CT179" s="3"/>
      <c r="CU179" s="3"/>
      <c r="CV179" s="3"/>
      <c r="CW179" s="3"/>
      <c r="CX179" s="3"/>
      <c r="CY179" s="3"/>
    </row>
    <row r="180" spans="1:103"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c r="BN180" s="3"/>
      <c r="BO180" s="3"/>
      <c r="BP180" s="3"/>
      <c r="BQ180" s="3"/>
      <c r="BR180" s="3"/>
      <c r="BS180" s="3"/>
      <c r="BT180" s="3"/>
      <c r="BU180" s="3"/>
      <c r="BV180" s="3"/>
      <c r="BW180" s="3"/>
      <c r="BX180" s="3"/>
      <c r="BY180" s="3"/>
      <c r="BZ180" s="3"/>
      <c r="CA180" s="3"/>
      <c r="CB180" s="3"/>
      <c r="CC180" s="3"/>
      <c r="CD180" s="3"/>
      <c r="CE180" s="3"/>
      <c r="CF180" s="3"/>
      <c r="CG180" s="3"/>
      <c r="CH180" s="3"/>
      <c r="CI180" s="3"/>
      <c r="CJ180" s="3"/>
      <c r="CK180" s="3"/>
      <c r="CL180" s="3"/>
      <c r="CM180" s="3"/>
      <c r="CN180" s="3"/>
      <c r="CO180" s="3"/>
      <c r="CP180" s="3"/>
      <c r="CQ180" s="3"/>
      <c r="CR180" s="3"/>
      <c r="CS180" s="3"/>
      <c r="CT180" s="3"/>
      <c r="CU180" s="3"/>
      <c r="CV180" s="3"/>
      <c r="CW180" s="3"/>
      <c r="CX180" s="3"/>
      <c r="CY180" s="3"/>
    </row>
    <row r="181" spans="1:103" x14ac:dyDescent="0.2">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c r="BN181" s="3"/>
      <c r="BO181" s="3"/>
      <c r="BP181" s="3"/>
      <c r="BQ181" s="3"/>
      <c r="BR181" s="3"/>
      <c r="BS181" s="3"/>
      <c r="BT181" s="3"/>
      <c r="BU181" s="3"/>
      <c r="BV181" s="3"/>
      <c r="BW181" s="3"/>
      <c r="BX181" s="3"/>
      <c r="BY181" s="3"/>
      <c r="BZ181" s="3"/>
      <c r="CA181" s="3"/>
      <c r="CB181" s="3"/>
      <c r="CC181" s="3"/>
      <c r="CD181" s="3"/>
      <c r="CE181" s="3"/>
      <c r="CF181" s="3"/>
      <c r="CG181" s="3"/>
      <c r="CH181" s="3"/>
      <c r="CI181" s="3"/>
      <c r="CJ181" s="3"/>
      <c r="CK181" s="3"/>
      <c r="CL181" s="3"/>
      <c r="CM181" s="3"/>
      <c r="CN181" s="3"/>
      <c r="CO181" s="3"/>
      <c r="CP181" s="3"/>
      <c r="CQ181" s="3"/>
      <c r="CR181" s="3"/>
      <c r="CS181" s="3"/>
      <c r="CT181" s="3"/>
      <c r="CU181" s="3"/>
      <c r="CV181" s="3"/>
      <c r="CW181" s="3"/>
      <c r="CX181" s="3"/>
      <c r="CY181" s="3"/>
    </row>
    <row r="182" spans="1:103"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c r="BQ182" s="3"/>
      <c r="BR182" s="3"/>
      <c r="BS182" s="3"/>
      <c r="BT182" s="3"/>
      <c r="BU182" s="3"/>
      <c r="BV182" s="3"/>
      <c r="BW182" s="3"/>
      <c r="BX182" s="3"/>
      <c r="BY182" s="3"/>
      <c r="BZ182" s="3"/>
      <c r="CA182" s="3"/>
      <c r="CB182" s="3"/>
      <c r="CC182" s="3"/>
      <c r="CD182" s="3"/>
      <c r="CE182" s="3"/>
      <c r="CF182" s="3"/>
      <c r="CG182" s="3"/>
      <c r="CH182" s="3"/>
      <c r="CI182" s="3"/>
      <c r="CJ182" s="3"/>
      <c r="CK182" s="3"/>
      <c r="CL182" s="3"/>
      <c r="CM182" s="3"/>
      <c r="CN182" s="3"/>
      <c r="CO182" s="3"/>
      <c r="CP182" s="3"/>
      <c r="CQ182" s="3"/>
      <c r="CR182" s="3"/>
      <c r="CS182" s="3"/>
      <c r="CT182" s="3"/>
      <c r="CU182" s="3"/>
      <c r="CV182" s="3"/>
      <c r="CW182" s="3"/>
      <c r="CX182" s="3"/>
      <c r="CY182" s="3"/>
    </row>
    <row r="183" spans="1:103" x14ac:dyDescent="0.2">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3"/>
      <c r="BO183" s="3"/>
      <c r="BP183" s="3"/>
      <c r="BQ183" s="3"/>
      <c r="BR183" s="3"/>
      <c r="BS183" s="3"/>
      <c r="BT183" s="3"/>
      <c r="BU183" s="3"/>
      <c r="BV183" s="3"/>
      <c r="BW183" s="3"/>
      <c r="BX183" s="3"/>
      <c r="BY183" s="3"/>
      <c r="BZ183" s="3"/>
      <c r="CA183" s="3"/>
      <c r="CB183" s="3"/>
      <c r="CC183" s="3"/>
      <c r="CD183" s="3"/>
      <c r="CE183" s="3"/>
      <c r="CF183" s="3"/>
      <c r="CG183" s="3"/>
      <c r="CH183" s="3"/>
      <c r="CI183" s="3"/>
      <c r="CJ183" s="3"/>
      <c r="CK183" s="3"/>
      <c r="CL183" s="3"/>
      <c r="CM183" s="3"/>
      <c r="CN183" s="3"/>
      <c r="CO183" s="3"/>
      <c r="CP183" s="3"/>
      <c r="CQ183" s="3"/>
      <c r="CR183" s="3"/>
      <c r="CS183" s="3"/>
      <c r="CT183" s="3"/>
      <c r="CU183" s="3"/>
      <c r="CV183" s="3"/>
      <c r="CW183" s="3"/>
      <c r="CX183" s="3"/>
      <c r="CY183" s="3"/>
    </row>
    <row r="184" spans="1:103" x14ac:dyDescent="0.2">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3"/>
      <c r="CA184" s="3"/>
      <c r="CB184" s="3"/>
      <c r="CC184" s="3"/>
      <c r="CD184" s="3"/>
      <c r="CE184" s="3"/>
      <c r="CF184" s="3"/>
      <c r="CG184" s="3"/>
      <c r="CH184" s="3"/>
      <c r="CI184" s="3"/>
      <c r="CJ184" s="3"/>
      <c r="CK184" s="3"/>
      <c r="CL184" s="3"/>
      <c r="CM184" s="3"/>
      <c r="CN184" s="3"/>
      <c r="CO184" s="3"/>
      <c r="CP184" s="3"/>
      <c r="CQ184" s="3"/>
      <c r="CR184" s="3"/>
      <c r="CS184" s="3"/>
      <c r="CT184" s="3"/>
      <c r="CU184" s="3"/>
      <c r="CV184" s="3"/>
      <c r="CW184" s="3"/>
      <c r="CX184" s="3"/>
      <c r="CY184" s="3"/>
    </row>
    <row r="185" spans="1:103" x14ac:dyDescent="0.2">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3"/>
      <c r="BO185" s="3"/>
      <c r="BP185" s="3"/>
      <c r="BQ185" s="3"/>
      <c r="BR185" s="3"/>
      <c r="BS185" s="3"/>
      <c r="BT185" s="3"/>
      <c r="BU185" s="3"/>
      <c r="BV185" s="3"/>
      <c r="BW185" s="3"/>
      <c r="BX185" s="3"/>
      <c r="BY185" s="3"/>
      <c r="BZ185" s="3"/>
      <c r="CA185" s="3"/>
      <c r="CB185" s="3"/>
      <c r="CC185" s="3"/>
      <c r="CD185" s="3"/>
      <c r="CE185" s="3"/>
      <c r="CF185" s="3"/>
      <c r="CG185" s="3"/>
      <c r="CH185" s="3"/>
      <c r="CI185" s="3"/>
      <c r="CJ185" s="3"/>
      <c r="CK185" s="3"/>
      <c r="CL185" s="3"/>
      <c r="CM185" s="3"/>
      <c r="CN185" s="3"/>
      <c r="CO185" s="3"/>
      <c r="CP185" s="3"/>
      <c r="CQ185" s="3"/>
      <c r="CR185" s="3"/>
      <c r="CS185" s="3"/>
      <c r="CT185" s="3"/>
      <c r="CU185" s="3"/>
      <c r="CV185" s="3"/>
      <c r="CW185" s="3"/>
      <c r="CX185" s="3"/>
      <c r="CY185" s="3"/>
    </row>
    <row r="186" spans="1:103" x14ac:dyDescent="0.2">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3"/>
      <c r="BO186" s="3"/>
      <c r="BP186" s="3"/>
      <c r="BQ186" s="3"/>
      <c r="BR186" s="3"/>
      <c r="BS186" s="3"/>
      <c r="BT186" s="3"/>
      <c r="BU186" s="3"/>
      <c r="BV186" s="3"/>
      <c r="BW186" s="3"/>
      <c r="BX186" s="3"/>
      <c r="BY186" s="3"/>
      <c r="BZ186" s="3"/>
      <c r="CA186" s="3"/>
      <c r="CB186" s="3"/>
      <c r="CC186" s="3"/>
      <c r="CD186" s="3"/>
      <c r="CE186" s="3"/>
      <c r="CF186" s="3"/>
      <c r="CG186" s="3"/>
      <c r="CH186" s="3"/>
      <c r="CI186" s="3"/>
      <c r="CJ186" s="3"/>
      <c r="CK186" s="3"/>
      <c r="CL186" s="3"/>
      <c r="CM186" s="3"/>
      <c r="CN186" s="3"/>
      <c r="CO186" s="3"/>
      <c r="CP186" s="3"/>
      <c r="CQ186" s="3"/>
      <c r="CR186" s="3"/>
      <c r="CS186" s="3"/>
      <c r="CT186" s="3"/>
      <c r="CU186" s="3"/>
      <c r="CV186" s="3"/>
      <c r="CW186" s="3"/>
      <c r="CX186" s="3"/>
      <c r="CY186" s="3"/>
    </row>
    <row r="187" spans="1:103" x14ac:dyDescent="0.2">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c r="BO187" s="3"/>
      <c r="BP187" s="3"/>
      <c r="BQ187" s="3"/>
      <c r="BR187" s="3"/>
      <c r="BS187" s="3"/>
      <c r="BT187" s="3"/>
      <c r="BU187" s="3"/>
      <c r="BV187" s="3"/>
      <c r="BW187" s="3"/>
      <c r="BX187" s="3"/>
      <c r="BY187" s="3"/>
      <c r="BZ187" s="3"/>
      <c r="CA187" s="3"/>
      <c r="CB187" s="3"/>
      <c r="CC187" s="3"/>
      <c r="CD187" s="3"/>
      <c r="CE187" s="3"/>
      <c r="CF187" s="3"/>
      <c r="CG187" s="3"/>
      <c r="CH187" s="3"/>
      <c r="CI187" s="3"/>
      <c r="CJ187" s="3"/>
      <c r="CK187" s="3"/>
      <c r="CL187" s="3"/>
      <c r="CM187" s="3"/>
      <c r="CN187" s="3"/>
      <c r="CO187" s="3"/>
      <c r="CP187" s="3"/>
      <c r="CQ187" s="3"/>
      <c r="CR187" s="3"/>
      <c r="CS187" s="3"/>
      <c r="CT187" s="3"/>
      <c r="CU187" s="3"/>
      <c r="CV187" s="3"/>
      <c r="CW187" s="3"/>
      <c r="CX187" s="3"/>
      <c r="CY187" s="3"/>
    </row>
    <row r="188" spans="1:103" x14ac:dyDescent="0.2">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c r="BW188" s="3"/>
      <c r="BX188" s="3"/>
      <c r="BY188" s="3"/>
      <c r="BZ188" s="3"/>
      <c r="CA188" s="3"/>
      <c r="CB188" s="3"/>
      <c r="CC188" s="3"/>
      <c r="CD188" s="3"/>
      <c r="CE188" s="3"/>
      <c r="CF188" s="3"/>
      <c r="CG188" s="3"/>
      <c r="CH188" s="3"/>
      <c r="CI188" s="3"/>
      <c r="CJ188" s="3"/>
      <c r="CK188" s="3"/>
      <c r="CL188" s="3"/>
      <c r="CM188" s="3"/>
      <c r="CN188" s="3"/>
      <c r="CO188" s="3"/>
      <c r="CP188" s="3"/>
      <c r="CQ188" s="3"/>
      <c r="CR188" s="3"/>
      <c r="CS188" s="3"/>
      <c r="CT188" s="3"/>
      <c r="CU188" s="3"/>
      <c r="CV188" s="3"/>
      <c r="CW188" s="3"/>
      <c r="CX188" s="3"/>
      <c r="CY188" s="3"/>
    </row>
    <row r="189" spans="1:103" x14ac:dyDescent="0.2">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c r="BM189" s="3"/>
      <c r="BN189" s="3"/>
      <c r="BO189" s="3"/>
      <c r="BP189" s="3"/>
      <c r="BQ189" s="3"/>
      <c r="BR189" s="3"/>
      <c r="BS189" s="3"/>
      <c r="BT189" s="3"/>
      <c r="BU189" s="3"/>
      <c r="BV189" s="3"/>
      <c r="BW189" s="3"/>
      <c r="BX189" s="3"/>
      <c r="BY189" s="3"/>
      <c r="BZ189" s="3"/>
      <c r="CA189" s="3"/>
      <c r="CB189" s="3"/>
      <c r="CC189" s="3"/>
      <c r="CD189" s="3"/>
      <c r="CE189" s="3"/>
      <c r="CF189" s="3"/>
      <c r="CG189" s="3"/>
      <c r="CH189" s="3"/>
      <c r="CI189" s="3"/>
      <c r="CJ189" s="3"/>
      <c r="CK189" s="3"/>
      <c r="CL189" s="3"/>
      <c r="CM189" s="3"/>
      <c r="CN189" s="3"/>
      <c r="CO189" s="3"/>
      <c r="CP189" s="3"/>
      <c r="CQ189" s="3"/>
      <c r="CR189" s="3"/>
      <c r="CS189" s="3"/>
      <c r="CT189" s="3"/>
      <c r="CU189" s="3"/>
      <c r="CV189" s="3"/>
      <c r="CW189" s="3"/>
      <c r="CX189" s="3"/>
      <c r="CY189" s="3"/>
    </row>
    <row r="190" spans="1:103" x14ac:dyDescent="0.2">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c r="BO190" s="3"/>
      <c r="BP190" s="3"/>
      <c r="BQ190" s="3"/>
      <c r="BR190" s="3"/>
      <c r="BS190" s="3"/>
      <c r="BT190" s="3"/>
      <c r="BU190" s="3"/>
      <c r="BV190" s="3"/>
      <c r="BW190" s="3"/>
      <c r="BX190" s="3"/>
      <c r="BY190" s="3"/>
      <c r="BZ190" s="3"/>
      <c r="CA190" s="3"/>
      <c r="CB190" s="3"/>
      <c r="CC190" s="3"/>
      <c r="CD190" s="3"/>
      <c r="CE190" s="3"/>
      <c r="CF190" s="3"/>
      <c r="CG190" s="3"/>
      <c r="CH190" s="3"/>
      <c r="CI190" s="3"/>
      <c r="CJ190" s="3"/>
      <c r="CK190" s="3"/>
      <c r="CL190" s="3"/>
      <c r="CM190" s="3"/>
      <c r="CN190" s="3"/>
      <c r="CO190" s="3"/>
      <c r="CP190" s="3"/>
      <c r="CQ190" s="3"/>
      <c r="CR190" s="3"/>
      <c r="CS190" s="3"/>
      <c r="CT190" s="3"/>
      <c r="CU190" s="3"/>
      <c r="CV190" s="3"/>
      <c r="CW190" s="3"/>
      <c r="CX190" s="3"/>
      <c r="CY190" s="3"/>
    </row>
    <row r="191" spans="1:103" x14ac:dyDescent="0.2">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3"/>
      <c r="BZ191" s="3"/>
      <c r="CA191" s="3"/>
      <c r="CB191" s="3"/>
      <c r="CC191" s="3"/>
      <c r="CD191" s="3"/>
      <c r="CE191" s="3"/>
      <c r="CF191" s="3"/>
      <c r="CG191" s="3"/>
      <c r="CH191" s="3"/>
      <c r="CI191" s="3"/>
      <c r="CJ191" s="3"/>
      <c r="CK191" s="3"/>
      <c r="CL191" s="3"/>
      <c r="CM191" s="3"/>
      <c r="CN191" s="3"/>
      <c r="CO191" s="3"/>
      <c r="CP191" s="3"/>
      <c r="CQ191" s="3"/>
      <c r="CR191" s="3"/>
      <c r="CS191" s="3"/>
      <c r="CT191" s="3"/>
      <c r="CU191" s="3"/>
      <c r="CV191" s="3"/>
      <c r="CW191" s="3"/>
      <c r="CX191" s="3"/>
      <c r="CY191" s="3"/>
    </row>
    <row r="192" spans="1:103" x14ac:dyDescent="0.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c r="BS192" s="3"/>
      <c r="BT192" s="3"/>
      <c r="BU192" s="3"/>
      <c r="BV192" s="3"/>
      <c r="BW192" s="3"/>
      <c r="BX192" s="3"/>
      <c r="BY192" s="3"/>
      <c r="BZ192" s="3"/>
      <c r="CA192" s="3"/>
      <c r="CB192" s="3"/>
      <c r="CC192" s="3"/>
      <c r="CD192" s="3"/>
      <c r="CE192" s="3"/>
      <c r="CF192" s="3"/>
      <c r="CG192" s="3"/>
      <c r="CH192" s="3"/>
      <c r="CI192" s="3"/>
      <c r="CJ192" s="3"/>
      <c r="CK192" s="3"/>
      <c r="CL192" s="3"/>
      <c r="CM192" s="3"/>
      <c r="CN192" s="3"/>
      <c r="CO192" s="3"/>
      <c r="CP192" s="3"/>
      <c r="CQ192" s="3"/>
      <c r="CR192" s="3"/>
      <c r="CS192" s="3"/>
      <c r="CT192" s="3"/>
      <c r="CU192" s="3"/>
      <c r="CV192" s="3"/>
      <c r="CW192" s="3"/>
      <c r="CX192" s="3"/>
      <c r="CY192" s="3"/>
    </row>
    <row r="193" spans="1:103" x14ac:dyDescent="0.2">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3"/>
      <c r="CB193" s="3"/>
      <c r="CC193" s="3"/>
      <c r="CD193" s="3"/>
      <c r="CE193" s="3"/>
      <c r="CF193" s="3"/>
      <c r="CG193" s="3"/>
      <c r="CH193" s="3"/>
      <c r="CI193" s="3"/>
      <c r="CJ193" s="3"/>
      <c r="CK193" s="3"/>
      <c r="CL193" s="3"/>
      <c r="CM193" s="3"/>
      <c r="CN193" s="3"/>
      <c r="CO193" s="3"/>
      <c r="CP193" s="3"/>
      <c r="CQ193" s="3"/>
      <c r="CR193" s="3"/>
      <c r="CS193" s="3"/>
      <c r="CT193" s="3"/>
      <c r="CU193" s="3"/>
      <c r="CV193" s="3"/>
      <c r="CW193" s="3"/>
      <c r="CX193" s="3"/>
      <c r="CY193" s="3"/>
    </row>
    <row r="194" spans="1:103" x14ac:dyDescent="0.2">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3"/>
      <c r="CB194" s="3"/>
      <c r="CC194" s="3"/>
      <c r="CD194" s="3"/>
      <c r="CE194" s="3"/>
      <c r="CF194" s="3"/>
      <c r="CG194" s="3"/>
      <c r="CH194" s="3"/>
      <c r="CI194" s="3"/>
      <c r="CJ194" s="3"/>
      <c r="CK194" s="3"/>
      <c r="CL194" s="3"/>
      <c r="CM194" s="3"/>
      <c r="CN194" s="3"/>
      <c r="CO194" s="3"/>
      <c r="CP194" s="3"/>
      <c r="CQ194" s="3"/>
      <c r="CR194" s="3"/>
      <c r="CS194" s="3"/>
      <c r="CT194" s="3"/>
      <c r="CU194" s="3"/>
      <c r="CV194" s="3"/>
      <c r="CW194" s="3"/>
      <c r="CX194" s="3"/>
      <c r="CY194" s="3"/>
    </row>
    <row r="195" spans="1:103" x14ac:dyDescent="0.2">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c r="BS195" s="3"/>
      <c r="BT195" s="3"/>
      <c r="BU195" s="3"/>
      <c r="BV195" s="3"/>
      <c r="BW195" s="3"/>
      <c r="BX195" s="3"/>
      <c r="BY195" s="3"/>
      <c r="BZ195" s="3"/>
      <c r="CA195" s="3"/>
      <c r="CB195" s="3"/>
      <c r="CC195" s="3"/>
      <c r="CD195" s="3"/>
      <c r="CE195" s="3"/>
      <c r="CF195" s="3"/>
      <c r="CG195" s="3"/>
      <c r="CH195" s="3"/>
      <c r="CI195" s="3"/>
      <c r="CJ195" s="3"/>
      <c r="CK195" s="3"/>
      <c r="CL195" s="3"/>
      <c r="CM195" s="3"/>
      <c r="CN195" s="3"/>
      <c r="CO195" s="3"/>
      <c r="CP195" s="3"/>
      <c r="CQ195" s="3"/>
      <c r="CR195" s="3"/>
      <c r="CS195" s="3"/>
      <c r="CT195" s="3"/>
      <c r="CU195" s="3"/>
      <c r="CV195" s="3"/>
      <c r="CW195" s="3"/>
      <c r="CX195" s="3"/>
      <c r="CY195" s="3"/>
    </row>
    <row r="196" spans="1:103" x14ac:dyDescent="0.2">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c r="BS196" s="3"/>
      <c r="BT196" s="3"/>
      <c r="BU196" s="3"/>
      <c r="BV196" s="3"/>
      <c r="BW196" s="3"/>
      <c r="BX196" s="3"/>
      <c r="BY196" s="3"/>
      <c r="BZ196" s="3"/>
      <c r="CA196" s="3"/>
      <c r="CB196" s="3"/>
      <c r="CC196" s="3"/>
      <c r="CD196" s="3"/>
      <c r="CE196" s="3"/>
      <c r="CF196" s="3"/>
      <c r="CG196" s="3"/>
      <c r="CH196" s="3"/>
      <c r="CI196" s="3"/>
      <c r="CJ196" s="3"/>
      <c r="CK196" s="3"/>
      <c r="CL196" s="3"/>
      <c r="CM196" s="3"/>
      <c r="CN196" s="3"/>
      <c r="CO196" s="3"/>
      <c r="CP196" s="3"/>
      <c r="CQ196" s="3"/>
      <c r="CR196" s="3"/>
      <c r="CS196" s="3"/>
      <c r="CT196" s="3"/>
      <c r="CU196" s="3"/>
      <c r="CV196" s="3"/>
      <c r="CW196" s="3"/>
      <c r="CX196" s="3"/>
      <c r="CY196" s="3"/>
    </row>
    <row r="197" spans="1:103" x14ac:dyDescent="0.2">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c r="BS197" s="3"/>
      <c r="BT197" s="3"/>
      <c r="BU197" s="3"/>
      <c r="BV197" s="3"/>
      <c r="BW197" s="3"/>
      <c r="BX197" s="3"/>
      <c r="BY197" s="3"/>
      <c r="BZ197" s="3"/>
      <c r="CA197" s="3"/>
      <c r="CB197" s="3"/>
      <c r="CC197" s="3"/>
      <c r="CD197" s="3"/>
      <c r="CE197" s="3"/>
      <c r="CF197" s="3"/>
      <c r="CG197" s="3"/>
      <c r="CH197" s="3"/>
      <c r="CI197" s="3"/>
      <c r="CJ197" s="3"/>
      <c r="CK197" s="3"/>
      <c r="CL197" s="3"/>
      <c r="CM197" s="3"/>
      <c r="CN197" s="3"/>
      <c r="CO197" s="3"/>
      <c r="CP197" s="3"/>
      <c r="CQ197" s="3"/>
      <c r="CR197" s="3"/>
      <c r="CS197" s="3"/>
      <c r="CT197" s="3"/>
      <c r="CU197" s="3"/>
      <c r="CV197" s="3"/>
      <c r="CW197" s="3"/>
      <c r="CX197" s="3"/>
      <c r="CY197" s="3"/>
    </row>
    <row r="198" spans="1:103" x14ac:dyDescent="0.2">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c r="BS198" s="3"/>
      <c r="BT198" s="3"/>
      <c r="BU198" s="3"/>
      <c r="BV198" s="3"/>
      <c r="BW198" s="3"/>
      <c r="BX198" s="3"/>
      <c r="BY198" s="3"/>
      <c r="BZ198" s="3"/>
      <c r="CA198" s="3"/>
      <c r="CB198" s="3"/>
      <c r="CC198" s="3"/>
      <c r="CD198" s="3"/>
      <c r="CE198" s="3"/>
      <c r="CF198" s="3"/>
      <c r="CG198" s="3"/>
      <c r="CH198" s="3"/>
      <c r="CI198" s="3"/>
      <c r="CJ198" s="3"/>
      <c r="CK198" s="3"/>
      <c r="CL198" s="3"/>
      <c r="CM198" s="3"/>
      <c r="CN198" s="3"/>
      <c r="CO198" s="3"/>
      <c r="CP198" s="3"/>
      <c r="CQ198" s="3"/>
      <c r="CR198" s="3"/>
      <c r="CS198" s="3"/>
      <c r="CT198" s="3"/>
      <c r="CU198" s="3"/>
      <c r="CV198" s="3"/>
      <c r="CW198" s="3"/>
      <c r="CX198" s="3"/>
      <c r="CY198" s="3"/>
    </row>
    <row r="199" spans="1:103" x14ac:dyDescent="0.2">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c r="CF199" s="3"/>
      <c r="CG199" s="3"/>
      <c r="CH199" s="3"/>
      <c r="CI199" s="3"/>
      <c r="CJ199" s="3"/>
      <c r="CK199" s="3"/>
      <c r="CL199" s="3"/>
      <c r="CM199" s="3"/>
      <c r="CN199" s="3"/>
      <c r="CO199" s="3"/>
      <c r="CP199" s="3"/>
      <c r="CQ199" s="3"/>
      <c r="CR199" s="3"/>
      <c r="CS199" s="3"/>
      <c r="CT199" s="3"/>
      <c r="CU199" s="3"/>
      <c r="CV199" s="3"/>
      <c r="CW199" s="3"/>
      <c r="CX199" s="3"/>
      <c r="CY199" s="3"/>
    </row>
    <row r="200" spans="1:103" x14ac:dyDescent="0.2">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c r="CW200" s="3"/>
      <c r="CX200" s="3"/>
      <c r="CY200" s="3"/>
    </row>
    <row r="201" spans="1:103" x14ac:dyDescent="0.2">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c r="CW201" s="3"/>
      <c r="CX201" s="3"/>
      <c r="CY201" s="3"/>
    </row>
    <row r="202" spans="1:103" x14ac:dyDescent="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c r="CW202" s="3"/>
      <c r="CX202" s="3"/>
      <c r="CY202" s="3"/>
    </row>
    <row r="203" spans="1:103" x14ac:dyDescent="0.2">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c r="CW203" s="3"/>
      <c r="CX203" s="3"/>
      <c r="CY203" s="3"/>
    </row>
    <row r="204" spans="1:103" x14ac:dyDescent="0.2">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c r="CX204" s="3"/>
      <c r="CY204" s="3"/>
    </row>
    <row r="205" spans="1:103" x14ac:dyDescent="0.2">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c r="CW205" s="3"/>
      <c r="CX205" s="3"/>
      <c r="CY205" s="3"/>
    </row>
    <row r="206" spans="1:103" x14ac:dyDescent="0.2">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c r="CW206" s="3"/>
      <c r="CX206" s="3"/>
      <c r="CY206" s="3"/>
    </row>
    <row r="207" spans="1:103" x14ac:dyDescent="0.2">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c r="CW207" s="3"/>
      <c r="CX207" s="3"/>
      <c r="CY207" s="3"/>
    </row>
    <row r="208" spans="1:103" x14ac:dyDescent="0.2">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c r="CW208" s="3"/>
      <c r="CX208" s="3"/>
      <c r="CY208" s="3"/>
    </row>
    <row r="209" spans="1:103" x14ac:dyDescent="0.2">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c r="CW209" s="3"/>
      <c r="CX209" s="3"/>
      <c r="CY209" s="3"/>
    </row>
    <row r="210" spans="1:103" x14ac:dyDescent="0.2">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c r="CT210" s="3"/>
      <c r="CU210" s="3"/>
      <c r="CV210" s="3"/>
      <c r="CW210" s="3"/>
      <c r="CX210" s="3"/>
      <c r="CY210" s="3"/>
    </row>
    <row r="211" spans="1:103" x14ac:dyDescent="0.2">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c r="CA211" s="3"/>
      <c r="CB211" s="3"/>
      <c r="CC211" s="3"/>
      <c r="CD211" s="3"/>
      <c r="CE211" s="3"/>
      <c r="CF211" s="3"/>
      <c r="CG211" s="3"/>
      <c r="CH211" s="3"/>
      <c r="CI211" s="3"/>
      <c r="CJ211" s="3"/>
      <c r="CK211" s="3"/>
      <c r="CL211" s="3"/>
      <c r="CM211" s="3"/>
      <c r="CN211" s="3"/>
      <c r="CO211" s="3"/>
      <c r="CP211" s="3"/>
      <c r="CQ211" s="3"/>
      <c r="CR211" s="3"/>
      <c r="CS211" s="3"/>
      <c r="CT211" s="3"/>
      <c r="CU211" s="3"/>
      <c r="CV211" s="3"/>
      <c r="CW211" s="3"/>
      <c r="CX211" s="3"/>
      <c r="CY211" s="3"/>
    </row>
    <row r="212" spans="1:103" x14ac:dyDescent="0.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c r="CJ212" s="3"/>
      <c r="CK212" s="3"/>
      <c r="CL212" s="3"/>
      <c r="CM212" s="3"/>
      <c r="CN212" s="3"/>
      <c r="CO212" s="3"/>
      <c r="CP212" s="3"/>
      <c r="CQ212" s="3"/>
      <c r="CR212" s="3"/>
      <c r="CS212" s="3"/>
      <c r="CT212" s="3"/>
      <c r="CU212" s="3"/>
      <c r="CV212" s="3"/>
      <c r="CW212" s="3"/>
      <c r="CX212" s="3"/>
      <c r="CY212" s="3"/>
    </row>
    <row r="213" spans="1:103" x14ac:dyDescent="0.2">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c r="CJ213" s="3"/>
      <c r="CK213" s="3"/>
      <c r="CL213" s="3"/>
      <c r="CM213" s="3"/>
      <c r="CN213" s="3"/>
      <c r="CO213" s="3"/>
      <c r="CP213" s="3"/>
      <c r="CQ213" s="3"/>
      <c r="CR213" s="3"/>
      <c r="CS213" s="3"/>
      <c r="CT213" s="3"/>
      <c r="CU213" s="3"/>
      <c r="CV213" s="3"/>
      <c r="CW213" s="3"/>
      <c r="CX213" s="3"/>
      <c r="CY213" s="3"/>
    </row>
    <row r="214" spans="1:103" x14ac:dyDescent="0.2">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c r="CI214" s="3"/>
      <c r="CJ214" s="3"/>
      <c r="CK214" s="3"/>
      <c r="CL214" s="3"/>
      <c r="CM214" s="3"/>
      <c r="CN214" s="3"/>
      <c r="CO214" s="3"/>
      <c r="CP214" s="3"/>
      <c r="CQ214" s="3"/>
      <c r="CR214" s="3"/>
      <c r="CS214" s="3"/>
      <c r="CT214" s="3"/>
      <c r="CU214" s="3"/>
      <c r="CV214" s="3"/>
      <c r="CW214" s="3"/>
      <c r="CX214" s="3"/>
      <c r="CY214" s="3"/>
    </row>
    <row r="215" spans="1:103" x14ac:dyDescent="0.2">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3"/>
      <c r="CN215" s="3"/>
      <c r="CO215" s="3"/>
      <c r="CP215" s="3"/>
      <c r="CQ215" s="3"/>
      <c r="CR215" s="3"/>
      <c r="CS215" s="3"/>
      <c r="CT215" s="3"/>
      <c r="CU215" s="3"/>
      <c r="CV215" s="3"/>
      <c r="CW215" s="3"/>
      <c r="CX215" s="3"/>
      <c r="CY215" s="3"/>
    </row>
    <row r="216" spans="1:103" x14ac:dyDescent="0.2">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c r="CH216" s="3"/>
      <c r="CI216" s="3"/>
      <c r="CJ216" s="3"/>
      <c r="CK216" s="3"/>
      <c r="CL216" s="3"/>
      <c r="CM216" s="3"/>
      <c r="CN216" s="3"/>
      <c r="CO216" s="3"/>
      <c r="CP216" s="3"/>
      <c r="CQ216" s="3"/>
      <c r="CR216" s="3"/>
      <c r="CS216" s="3"/>
      <c r="CT216" s="3"/>
      <c r="CU216" s="3"/>
      <c r="CV216" s="3"/>
      <c r="CW216" s="3"/>
      <c r="CX216" s="3"/>
      <c r="CY216" s="3"/>
    </row>
    <row r="217" spans="1:103" x14ac:dyDescent="0.2">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c r="CH217" s="3"/>
      <c r="CI217" s="3"/>
      <c r="CJ217" s="3"/>
      <c r="CK217" s="3"/>
      <c r="CL217" s="3"/>
      <c r="CM217" s="3"/>
      <c r="CN217" s="3"/>
      <c r="CO217" s="3"/>
      <c r="CP217" s="3"/>
      <c r="CQ217" s="3"/>
      <c r="CR217" s="3"/>
      <c r="CS217" s="3"/>
      <c r="CT217" s="3"/>
      <c r="CU217" s="3"/>
      <c r="CV217" s="3"/>
      <c r="CW217" s="3"/>
      <c r="CX217" s="3"/>
      <c r="CY217" s="3"/>
    </row>
    <row r="218" spans="1:103" x14ac:dyDescent="0.2">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c r="CJ218" s="3"/>
      <c r="CK218" s="3"/>
      <c r="CL218" s="3"/>
      <c r="CM218" s="3"/>
      <c r="CN218" s="3"/>
      <c r="CO218" s="3"/>
      <c r="CP218" s="3"/>
      <c r="CQ218" s="3"/>
      <c r="CR218" s="3"/>
      <c r="CS218" s="3"/>
      <c r="CT218" s="3"/>
      <c r="CU218" s="3"/>
      <c r="CV218" s="3"/>
      <c r="CW218" s="3"/>
      <c r="CX218" s="3"/>
      <c r="CY218" s="3"/>
    </row>
    <row r="219" spans="1:103" x14ac:dyDescent="0.2">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c r="CT219" s="3"/>
      <c r="CU219" s="3"/>
      <c r="CV219" s="3"/>
      <c r="CW219" s="3"/>
      <c r="CX219" s="3"/>
      <c r="CY219" s="3"/>
    </row>
    <row r="220" spans="1:103" x14ac:dyDescent="0.2">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3"/>
      <c r="CB220" s="3"/>
      <c r="CC220" s="3"/>
      <c r="CD220" s="3"/>
      <c r="CE220" s="3"/>
      <c r="CF220" s="3"/>
      <c r="CG220" s="3"/>
      <c r="CH220" s="3"/>
      <c r="CI220" s="3"/>
      <c r="CJ220" s="3"/>
      <c r="CK220" s="3"/>
      <c r="CL220" s="3"/>
      <c r="CM220" s="3"/>
      <c r="CN220" s="3"/>
      <c r="CO220" s="3"/>
      <c r="CP220" s="3"/>
      <c r="CQ220" s="3"/>
      <c r="CR220" s="3"/>
      <c r="CS220" s="3"/>
      <c r="CT220" s="3"/>
      <c r="CU220" s="3"/>
      <c r="CV220" s="3"/>
      <c r="CW220" s="3"/>
      <c r="CX220" s="3"/>
      <c r="CY220" s="3"/>
    </row>
    <row r="221" spans="1:103" x14ac:dyDescent="0.2">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c r="CA221" s="3"/>
      <c r="CB221" s="3"/>
      <c r="CC221" s="3"/>
      <c r="CD221" s="3"/>
      <c r="CE221" s="3"/>
      <c r="CF221" s="3"/>
      <c r="CG221" s="3"/>
      <c r="CH221" s="3"/>
      <c r="CI221" s="3"/>
      <c r="CJ221" s="3"/>
      <c r="CK221" s="3"/>
      <c r="CL221" s="3"/>
      <c r="CM221" s="3"/>
      <c r="CN221" s="3"/>
      <c r="CO221" s="3"/>
      <c r="CP221" s="3"/>
      <c r="CQ221" s="3"/>
      <c r="CR221" s="3"/>
      <c r="CS221" s="3"/>
      <c r="CT221" s="3"/>
      <c r="CU221" s="3"/>
      <c r="CV221" s="3"/>
      <c r="CW221" s="3"/>
      <c r="CX221" s="3"/>
      <c r="CY221" s="3"/>
    </row>
    <row r="222" spans="1:103" x14ac:dyDescent="0.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c r="CJ222" s="3"/>
      <c r="CK222" s="3"/>
      <c r="CL222" s="3"/>
      <c r="CM222" s="3"/>
      <c r="CN222" s="3"/>
      <c r="CO222" s="3"/>
      <c r="CP222" s="3"/>
      <c r="CQ222" s="3"/>
      <c r="CR222" s="3"/>
      <c r="CS222" s="3"/>
      <c r="CT222" s="3"/>
      <c r="CU222" s="3"/>
      <c r="CV222" s="3"/>
      <c r="CW222" s="3"/>
      <c r="CX222" s="3"/>
      <c r="CY222" s="3"/>
    </row>
    <row r="223" spans="1:103"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c r="CI223" s="3"/>
      <c r="CJ223" s="3"/>
      <c r="CK223" s="3"/>
      <c r="CL223" s="3"/>
      <c r="CM223" s="3"/>
      <c r="CN223" s="3"/>
      <c r="CO223" s="3"/>
      <c r="CP223" s="3"/>
      <c r="CQ223" s="3"/>
      <c r="CR223" s="3"/>
      <c r="CS223" s="3"/>
      <c r="CT223" s="3"/>
      <c r="CU223" s="3"/>
      <c r="CV223" s="3"/>
      <c r="CW223" s="3"/>
      <c r="CX223" s="3"/>
      <c r="CY223" s="3"/>
    </row>
    <row r="224" spans="1:103" x14ac:dyDescent="0.2">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c r="CF224" s="3"/>
      <c r="CG224" s="3"/>
      <c r="CH224" s="3"/>
      <c r="CI224" s="3"/>
      <c r="CJ224" s="3"/>
      <c r="CK224" s="3"/>
      <c r="CL224" s="3"/>
      <c r="CM224" s="3"/>
      <c r="CN224" s="3"/>
      <c r="CO224" s="3"/>
      <c r="CP224" s="3"/>
      <c r="CQ224" s="3"/>
      <c r="CR224" s="3"/>
      <c r="CS224" s="3"/>
      <c r="CT224" s="3"/>
      <c r="CU224" s="3"/>
      <c r="CV224" s="3"/>
      <c r="CW224" s="3"/>
      <c r="CX224" s="3"/>
      <c r="CY224" s="3"/>
    </row>
    <row r="225" spans="1:103" x14ac:dyDescent="0.2">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c r="CF225" s="3"/>
      <c r="CG225" s="3"/>
      <c r="CH225" s="3"/>
      <c r="CI225" s="3"/>
      <c r="CJ225" s="3"/>
      <c r="CK225" s="3"/>
      <c r="CL225" s="3"/>
      <c r="CM225" s="3"/>
      <c r="CN225" s="3"/>
      <c r="CO225" s="3"/>
      <c r="CP225" s="3"/>
      <c r="CQ225" s="3"/>
      <c r="CR225" s="3"/>
      <c r="CS225" s="3"/>
      <c r="CT225" s="3"/>
      <c r="CU225" s="3"/>
      <c r="CV225" s="3"/>
      <c r="CW225" s="3"/>
      <c r="CX225" s="3"/>
      <c r="CY225" s="3"/>
    </row>
    <row r="226" spans="1:103" x14ac:dyDescent="0.2">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c r="CJ226" s="3"/>
      <c r="CK226" s="3"/>
      <c r="CL226" s="3"/>
      <c r="CM226" s="3"/>
      <c r="CN226" s="3"/>
      <c r="CO226" s="3"/>
      <c r="CP226" s="3"/>
      <c r="CQ226" s="3"/>
      <c r="CR226" s="3"/>
      <c r="CS226" s="3"/>
      <c r="CT226" s="3"/>
      <c r="CU226" s="3"/>
      <c r="CV226" s="3"/>
      <c r="CW226" s="3"/>
      <c r="CX226" s="3"/>
      <c r="CY226" s="3"/>
    </row>
    <row r="227" spans="1:103"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c r="CW227" s="3"/>
      <c r="CX227" s="3"/>
      <c r="CY227" s="3"/>
    </row>
    <row r="228" spans="1:103"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c r="CT228" s="3"/>
      <c r="CU228" s="3"/>
      <c r="CV228" s="3"/>
      <c r="CW228" s="3"/>
      <c r="CX228" s="3"/>
      <c r="CY228" s="3"/>
    </row>
    <row r="229" spans="1:103"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c r="CH229" s="3"/>
      <c r="CI229" s="3"/>
      <c r="CJ229" s="3"/>
      <c r="CK229" s="3"/>
      <c r="CL229" s="3"/>
      <c r="CM229" s="3"/>
      <c r="CN229" s="3"/>
      <c r="CO229" s="3"/>
      <c r="CP229" s="3"/>
      <c r="CQ229" s="3"/>
      <c r="CR229" s="3"/>
      <c r="CS229" s="3"/>
      <c r="CT229" s="3"/>
      <c r="CU229" s="3"/>
      <c r="CV229" s="3"/>
      <c r="CW229" s="3"/>
      <c r="CX229" s="3"/>
      <c r="CY229" s="3"/>
    </row>
    <row r="230" spans="1:103"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c r="CT230" s="3"/>
      <c r="CU230" s="3"/>
      <c r="CV230" s="3"/>
      <c r="CW230" s="3"/>
      <c r="CX230" s="3"/>
      <c r="CY230" s="3"/>
    </row>
    <row r="231" spans="1:103"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c r="CW231" s="3"/>
      <c r="CX231" s="3"/>
      <c r="CY231" s="3"/>
    </row>
    <row r="232" spans="1:103"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c r="CG232" s="3"/>
      <c r="CH232" s="3"/>
      <c r="CI232" s="3"/>
      <c r="CJ232" s="3"/>
      <c r="CK232" s="3"/>
      <c r="CL232" s="3"/>
      <c r="CM232" s="3"/>
      <c r="CN232" s="3"/>
      <c r="CO232" s="3"/>
      <c r="CP232" s="3"/>
      <c r="CQ232" s="3"/>
      <c r="CR232" s="3"/>
      <c r="CS232" s="3"/>
      <c r="CT232" s="3"/>
      <c r="CU232" s="3"/>
      <c r="CV232" s="3"/>
      <c r="CW232" s="3"/>
      <c r="CX232" s="3"/>
      <c r="CY232" s="3"/>
    </row>
    <row r="233" spans="1:103"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c r="CG233" s="3"/>
      <c r="CH233" s="3"/>
      <c r="CI233" s="3"/>
      <c r="CJ233" s="3"/>
      <c r="CK233" s="3"/>
      <c r="CL233" s="3"/>
      <c r="CM233" s="3"/>
      <c r="CN233" s="3"/>
      <c r="CO233" s="3"/>
      <c r="CP233" s="3"/>
      <c r="CQ233" s="3"/>
      <c r="CR233" s="3"/>
      <c r="CS233" s="3"/>
      <c r="CT233" s="3"/>
      <c r="CU233" s="3"/>
      <c r="CV233" s="3"/>
      <c r="CW233" s="3"/>
      <c r="CX233" s="3"/>
      <c r="CY233" s="3"/>
    </row>
    <row r="234" spans="1:103"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c r="CG234" s="3"/>
      <c r="CH234" s="3"/>
      <c r="CI234" s="3"/>
      <c r="CJ234" s="3"/>
      <c r="CK234" s="3"/>
      <c r="CL234" s="3"/>
      <c r="CM234" s="3"/>
      <c r="CN234" s="3"/>
      <c r="CO234" s="3"/>
      <c r="CP234" s="3"/>
      <c r="CQ234" s="3"/>
      <c r="CR234" s="3"/>
      <c r="CS234" s="3"/>
      <c r="CT234" s="3"/>
      <c r="CU234" s="3"/>
      <c r="CV234" s="3"/>
      <c r="CW234" s="3"/>
      <c r="CX234" s="3"/>
      <c r="CY234" s="3"/>
    </row>
    <row r="235" spans="1:103"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c r="CG235" s="3"/>
      <c r="CH235" s="3"/>
      <c r="CI235" s="3"/>
      <c r="CJ235" s="3"/>
      <c r="CK235" s="3"/>
      <c r="CL235" s="3"/>
      <c r="CM235" s="3"/>
      <c r="CN235" s="3"/>
      <c r="CO235" s="3"/>
      <c r="CP235" s="3"/>
      <c r="CQ235" s="3"/>
      <c r="CR235" s="3"/>
      <c r="CS235" s="3"/>
      <c r="CT235" s="3"/>
      <c r="CU235" s="3"/>
      <c r="CV235" s="3"/>
      <c r="CW235" s="3"/>
      <c r="CX235" s="3"/>
      <c r="CY235" s="3"/>
    </row>
    <row r="236" spans="1:103"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c r="CH236" s="3"/>
      <c r="CI236" s="3"/>
      <c r="CJ236" s="3"/>
      <c r="CK236" s="3"/>
      <c r="CL236" s="3"/>
      <c r="CM236" s="3"/>
      <c r="CN236" s="3"/>
      <c r="CO236" s="3"/>
      <c r="CP236" s="3"/>
      <c r="CQ236" s="3"/>
      <c r="CR236" s="3"/>
      <c r="CS236" s="3"/>
      <c r="CT236" s="3"/>
      <c r="CU236" s="3"/>
      <c r="CV236" s="3"/>
      <c r="CW236" s="3"/>
      <c r="CX236" s="3"/>
      <c r="CY236" s="3"/>
    </row>
    <row r="237" spans="1:103"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c r="CH237" s="3"/>
      <c r="CI237" s="3"/>
      <c r="CJ237" s="3"/>
      <c r="CK237" s="3"/>
      <c r="CL237" s="3"/>
      <c r="CM237" s="3"/>
      <c r="CN237" s="3"/>
      <c r="CO237" s="3"/>
      <c r="CP237" s="3"/>
      <c r="CQ237" s="3"/>
      <c r="CR237" s="3"/>
      <c r="CS237" s="3"/>
      <c r="CT237" s="3"/>
      <c r="CU237" s="3"/>
      <c r="CV237" s="3"/>
      <c r="CW237" s="3"/>
      <c r="CX237" s="3"/>
      <c r="CY237" s="3"/>
    </row>
    <row r="238" spans="1:103"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c r="CA238" s="3"/>
      <c r="CB238" s="3"/>
      <c r="CC238" s="3"/>
      <c r="CD238" s="3"/>
      <c r="CE238" s="3"/>
      <c r="CF238" s="3"/>
      <c r="CG238" s="3"/>
      <c r="CH238" s="3"/>
      <c r="CI238" s="3"/>
      <c r="CJ238" s="3"/>
      <c r="CK238" s="3"/>
      <c r="CL238" s="3"/>
      <c r="CM238" s="3"/>
      <c r="CN238" s="3"/>
      <c r="CO238" s="3"/>
      <c r="CP238" s="3"/>
      <c r="CQ238" s="3"/>
      <c r="CR238" s="3"/>
      <c r="CS238" s="3"/>
      <c r="CT238" s="3"/>
      <c r="CU238" s="3"/>
      <c r="CV238" s="3"/>
      <c r="CW238" s="3"/>
      <c r="CX238" s="3"/>
      <c r="CY238" s="3"/>
    </row>
    <row r="239" spans="1:103"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3"/>
      <c r="BP239" s="3"/>
      <c r="BQ239" s="3"/>
      <c r="BR239" s="3"/>
      <c r="BS239" s="3"/>
      <c r="BT239" s="3"/>
      <c r="BU239" s="3"/>
      <c r="BV239" s="3"/>
      <c r="BW239" s="3"/>
      <c r="BX239" s="3"/>
      <c r="BY239" s="3"/>
      <c r="BZ239" s="3"/>
      <c r="CA239" s="3"/>
      <c r="CB239" s="3"/>
      <c r="CC239" s="3"/>
      <c r="CD239" s="3"/>
      <c r="CE239" s="3"/>
      <c r="CF239" s="3"/>
      <c r="CG239" s="3"/>
      <c r="CH239" s="3"/>
      <c r="CI239" s="3"/>
      <c r="CJ239" s="3"/>
      <c r="CK239" s="3"/>
      <c r="CL239" s="3"/>
      <c r="CM239" s="3"/>
      <c r="CN239" s="3"/>
      <c r="CO239" s="3"/>
      <c r="CP239" s="3"/>
      <c r="CQ239" s="3"/>
      <c r="CR239" s="3"/>
      <c r="CS239" s="3"/>
      <c r="CT239" s="3"/>
      <c r="CU239" s="3"/>
      <c r="CV239" s="3"/>
      <c r="CW239" s="3"/>
      <c r="CX239" s="3"/>
      <c r="CY239" s="3"/>
    </row>
    <row r="240" spans="1:103"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c r="CG240" s="3"/>
      <c r="CH240" s="3"/>
      <c r="CI240" s="3"/>
      <c r="CJ240" s="3"/>
      <c r="CK240" s="3"/>
      <c r="CL240" s="3"/>
      <c r="CM240" s="3"/>
      <c r="CN240" s="3"/>
      <c r="CO240" s="3"/>
      <c r="CP240" s="3"/>
      <c r="CQ240" s="3"/>
      <c r="CR240" s="3"/>
      <c r="CS240" s="3"/>
      <c r="CT240" s="3"/>
      <c r="CU240" s="3"/>
      <c r="CV240" s="3"/>
      <c r="CW240" s="3"/>
      <c r="CX240" s="3"/>
      <c r="CY240" s="3"/>
    </row>
    <row r="241" spans="1:103"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3"/>
      <c r="CC241" s="3"/>
      <c r="CD241" s="3"/>
      <c r="CE241" s="3"/>
      <c r="CF241" s="3"/>
      <c r="CG241" s="3"/>
      <c r="CH241" s="3"/>
      <c r="CI241" s="3"/>
      <c r="CJ241" s="3"/>
      <c r="CK241" s="3"/>
      <c r="CL241" s="3"/>
      <c r="CM241" s="3"/>
      <c r="CN241" s="3"/>
      <c r="CO241" s="3"/>
      <c r="CP241" s="3"/>
      <c r="CQ241" s="3"/>
      <c r="CR241" s="3"/>
      <c r="CS241" s="3"/>
      <c r="CT241" s="3"/>
      <c r="CU241" s="3"/>
      <c r="CV241" s="3"/>
      <c r="CW241" s="3"/>
      <c r="CX241" s="3"/>
      <c r="CY241" s="3"/>
    </row>
    <row r="242" spans="1:103"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c r="CA242" s="3"/>
      <c r="CB242" s="3"/>
      <c r="CC242" s="3"/>
      <c r="CD242" s="3"/>
      <c r="CE242" s="3"/>
      <c r="CF242" s="3"/>
      <c r="CG242" s="3"/>
      <c r="CH242" s="3"/>
      <c r="CI242" s="3"/>
      <c r="CJ242" s="3"/>
      <c r="CK242" s="3"/>
      <c r="CL242" s="3"/>
      <c r="CM242" s="3"/>
      <c r="CN242" s="3"/>
      <c r="CO242" s="3"/>
      <c r="CP242" s="3"/>
      <c r="CQ242" s="3"/>
      <c r="CR242" s="3"/>
      <c r="CS242" s="3"/>
      <c r="CT242" s="3"/>
      <c r="CU242" s="3"/>
      <c r="CV242" s="3"/>
      <c r="CW242" s="3"/>
      <c r="CX242" s="3"/>
      <c r="CY242" s="3"/>
    </row>
    <row r="243" spans="1:103"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c r="CA243" s="3"/>
      <c r="CB243" s="3"/>
      <c r="CC243" s="3"/>
      <c r="CD243" s="3"/>
      <c r="CE243" s="3"/>
      <c r="CF243" s="3"/>
      <c r="CG243" s="3"/>
      <c r="CH243" s="3"/>
      <c r="CI243" s="3"/>
      <c r="CJ243" s="3"/>
      <c r="CK243" s="3"/>
      <c r="CL243" s="3"/>
      <c r="CM243" s="3"/>
      <c r="CN243" s="3"/>
      <c r="CO243" s="3"/>
      <c r="CP243" s="3"/>
      <c r="CQ243" s="3"/>
      <c r="CR243" s="3"/>
      <c r="CS243" s="3"/>
      <c r="CT243" s="3"/>
      <c r="CU243" s="3"/>
      <c r="CV243" s="3"/>
      <c r="CW243" s="3"/>
      <c r="CX243" s="3"/>
      <c r="CY243" s="3"/>
    </row>
    <row r="244" spans="1:103"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c r="CG244" s="3"/>
      <c r="CH244" s="3"/>
      <c r="CI244" s="3"/>
      <c r="CJ244" s="3"/>
      <c r="CK244" s="3"/>
      <c r="CL244" s="3"/>
      <c r="CM244" s="3"/>
      <c r="CN244" s="3"/>
      <c r="CO244" s="3"/>
      <c r="CP244" s="3"/>
      <c r="CQ244" s="3"/>
      <c r="CR244" s="3"/>
      <c r="CS244" s="3"/>
      <c r="CT244" s="3"/>
      <c r="CU244" s="3"/>
      <c r="CV244" s="3"/>
      <c r="CW244" s="3"/>
      <c r="CX244" s="3"/>
      <c r="CY244" s="3"/>
    </row>
    <row r="245" spans="1:103"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3"/>
      <c r="CC245" s="3"/>
      <c r="CD245" s="3"/>
      <c r="CE245" s="3"/>
      <c r="CF245" s="3"/>
      <c r="CG245" s="3"/>
      <c r="CH245" s="3"/>
      <c r="CI245" s="3"/>
      <c r="CJ245" s="3"/>
      <c r="CK245" s="3"/>
      <c r="CL245" s="3"/>
      <c r="CM245" s="3"/>
      <c r="CN245" s="3"/>
      <c r="CO245" s="3"/>
      <c r="CP245" s="3"/>
      <c r="CQ245" s="3"/>
      <c r="CR245" s="3"/>
      <c r="CS245" s="3"/>
      <c r="CT245" s="3"/>
      <c r="CU245" s="3"/>
      <c r="CV245" s="3"/>
      <c r="CW245" s="3"/>
      <c r="CX245" s="3"/>
      <c r="CY245" s="3"/>
    </row>
    <row r="246" spans="1:103"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c r="CF246" s="3"/>
      <c r="CG246" s="3"/>
      <c r="CH246" s="3"/>
      <c r="CI246" s="3"/>
      <c r="CJ246" s="3"/>
      <c r="CK246" s="3"/>
      <c r="CL246" s="3"/>
      <c r="CM246" s="3"/>
      <c r="CN246" s="3"/>
      <c r="CO246" s="3"/>
      <c r="CP246" s="3"/>
      <c r="CQ246" s="3"/>
      <c r="CR246" s="3"/>
      <c r="CS246" s="3"/>
      <c r="CT246" s="3"/>
      <c r="CU246" s="3"/>
      <c r="CV246" s="3"/>
      <c r="CW246" s="3"/>
      <c r="CX246" s="3"/>
      <c r="CY246" s="3"/>
    </row>
    <row r="247" spans="1:103"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3"/>
      <c r="CC247" s="3"/>
      <c r="CD247" s="3"/>
      <c r="CE247" s="3"/>
      <c r="CF247" s="3"/>
      <c r="CG247" s="3"/>
      <c r="CH247" s="3"/>
      <c r="CI247" s="3"/>
      <c r="CJ247" s="3"/>
      <c r="CK247" s="3"/>
      <c r="CL247" s="3"/>
      <c r="CM247" s="3"/>
      <c r="CN247" s="3"/>
      <c r="CO247" s="3"/>
      <c r="CP247" s="3"/>
      <c r="CQ247" s="3"/>
      <c r="CR247" s="3"/>
      <c r="CS247" s="3"/>
      <c r="CT247" s="3"/>
      <c r="CU247" s="3"/>
      <c r="CV247" s="3"/>
      <c r="CW247" s="3"/>
      <c r="CX247" s="3"/>
      <c r="CY247" s="3"/>
    </row>
    <row r="248" spans="1:103"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c r="CI248" s="3"/>
      <c r="CJ248" s="3"/>
      <c r="CK248" s="3"/>
      <c r="CL248" s="3"/>
      <c r="CM248" s="3"/>
      <c r="CN248" s="3"/>
      <c r="CO248" s="3"/>
      <c r="CP248" s="3"/>
      <c r="CQ248" s="3"/>
      <c r="CR248" s="3"/>
      <c r="CS248" s="3"/>
      <c r="CT248" s="3"/>
      <c r="CU248" s="3"/>
      <c r="CV248" s="3"/>
      <c r="CW248" s="3"/>
      <c r="CX248" s="3"/>
      <c r="CY248" s="3"/>
    </row>
    <row r="249" spans="1:103"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c r="CH249" s="3"/>
      <c r="CI249" s="3"/>
      <c r="CJ249" s="3"/>
      <c r="CK249" s="3"/>
      <c r="CL249" s="3"/>
      <c r="CM249" s="3"/>
      <c r="CN249" s="3"/>
      <c r="CO249" s="3"/>
      <c r="CP249" s="3"/>
      <c r="CQ249" s="3"/>
      <c r="CR249" s="3"/>
      <c r="CS249" s="3"/>
      <c r="CT249" s="3"/>
      <c r="CU249" s="3"/>
      <c r="CV249" s="3"/>
      <c r="CW249" s="3"/>
      <c r="CX249" s="3"/>
      <c r="CY249" s="3"/>
    </row>
    <row r="250" spans="1:103"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c r="CG250" s="3"/>
      <c r="CH250" s="3"/>
      <c r="CI250" s="3"/>
      <c r="CJ250" s="3"/>
      <c r="CK250" s="3"/>
      <c r="CL250" s="3"/>
      <c r="CM250" s="3"/>
      <c r="CN250" s="3"/>
      <c r="CO250" s="3"/>
      <c r="CP250" s="3"/>
      <c r="CQ250" s="3"/>
      <c r="CR250" s="3"/>
      <c r="CS250" s="3"/>
      <c r="CT250" s="3"/>
      <c r="CU250" s="3"/>
      <c r="CV250" s="3"/>
      <c r="CW250" s="3"/>
      <c r="CX250" s="3"/>
      <c r="CY250" s="3"/>
    </row>
    <row r="251" spans="1:103"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c r="CH251" s="3"/>
      <c r="CI251" s="3"/>
      <c r="CJ251" s="3"/>
      <c r="CK251" s="3"/>
      <c r="CL251" s="3"/>
      <c r="CM251" s="3"/>
      <c r="CN251" s="3"/>
      <c r="CO251" s="3"/>
      <c r="CP251" s="3"/>
      <c r="CQ251" s="3"/>
      <c r="CR251" s="3"/>
      <c r="CS251" s="3"/>
      <c r="CT251" s="3"/>
      <c r="CU251" s="3"/>
      <c r="CV251" s="3"/>
      <c r="CW251" s="3"/>
      <c r="CX251" s="3"/>
      <c r="CY251" s="3"/>
    </row>
    <row r="252" spans="1:103"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c r="CA252" s="3"/>
      <c r="CB252" s="3"/>
      <c r="CC252" s="3"/>
      <c r="CD252" s="3"/>
      <c r="CE252" s="3"/>
      <c r="CF252" s="3"/>
      <c r="CG252" s="3"/>
      <c r="CH252" s="3"/>
      <c r="CI252" s="3"/>
      <c r="CJ252" s="3"/>
      <c r="CK252" s="3"/>
      <c r="CL252" s="3"/>
      <c r="CM252" s="3"/>
      <c r="CN252" s="3"/>
      <c r="CO252" s="3"/>
      <c r="CP252" s="3"/>
      <c r="CQ252" s="3"/>
      <c r="CR252" s="3"/>
      <c r="CS252" s="3"/>
      <c r="CT252" s="3"/>
      <c r="CU252" s="3"/>
      <c r="CV252" s="3"/>
      <c r="CW252" s="3"/>
      <c r="CX252" s="3"/>
      <c r="CY252" s="3"/>
    </row>
    <row r="253" spans="1:103"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c r="CA253" s="3"/>
      <c r="CB253" s="3"/>
      <c r="CC253" s="3"/>
      <c r="CD253" s="3"/>
      <c r="CE253" s="3"/>
      <c r="CF253" s="3"/>
      <c r="CG253" s="3"/>
      <c r="CH253" s="3"/>
      <c r="CI253" s="3"/>
      <c r="CJ253" s="3"/>
      <c r="CK253" s="3"/>
      <c r="CL253" s="3"/>
      <c r="CM253" s="3"/>
      <c r="CN253" s="3"/>
      <c r="CO253" s="3"/>
      <c r="CP253" s="3"/>
      <c r="CQ253" s="3"/>
      <c r="CR253" s="3"/>
      <c r="CS253" s="3"/>
      <c r="CT253" s="3"/>
      <c r="CU253" s="3"/>
      <c r="CV253" s="3"/>
      <c r="CW253" s="3"/>
      <c r="CX253" s="3"/>
      <c r="CY253" s="3"/>
    </row>
    <row r="254" spans="1:103"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3"/>
      <c r="CB254" s="3"/>
      <c r="CC254" s="3"/>
      <c r="CD254" s="3"/>
      <c r="CE254" s="3"/>
      <c r="CF254" s="3"/>
      <c r="CG254" s="3"/>
      <c r="CH254" s="3"/>
      <c r="CI254" s="3"/>
      <c r="CJ254" s="3"/>
      <c r="CK254" s="3"/>
      <c r="CL254" s="3"/>
      <c r="CM254" s="3"/>
      <c r="CN254" s="3"/>
      <c r="CO254" s="3"/>
      <c r="CP254" s="3"/>
      <c r="CQ254" s="3"/>
      <c r="CR254" s="3"/>
      <c r="CS254" s="3"/>
      <c r="CT254" s="3"/>
      <c r="CU254" s="3"/>
      <c r="CV254" s="3"/>
      <c r="CW254" s="3"/>
      <c r="CX254" s="3"/>
      <c r="CY254" s="3"/>
    </row>
    <row r="255" spans="1:103"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c r="CA255" s="3"/>
      <c r="CB255" s="3"/>
      <c r="CC255" s="3"/>
      <c r="CD255" s="3"/>
      <c r="CE255" s="3"/>
      <c r="CF255" s="3"/>
      <c r="CG255" s="3"/>
      <c r="CH255" s="3"/>
      <c r="CI255" s="3"/>
      <c r="CJ255" s="3"/>
      <c r="CK255" s="3"/>
      <c r="CL255" s="3"/>
      <c r="CM255" s="3"/>
      <c r="CN255" s="3"/>
      <c r="CO255" s="3"/>
      <c r="CP255" s="3"/>
      <c r="CQ255" s="3"/>
      <c r="CR255" s="3"/>
      <c r="CS255" s="3"/>
      <c r="CT255" s="3"/>
      <c r="CU255" s="3"/>
      <c r="CV255" s="3"/>
      <c r="CW255" s="3"/>
      <c r="CX255" s="3"/>
      <c r="CY255" s="3"/>
    </row>
    <row r="256" spans="1:103"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c r="BR256" s="3"/>
      <c r="BS256" s="3"/>
      <c r="BT256" s="3"/>
      <c r="BU256" s="3"/>
      <c r="BV256" s="3"/>
      <c r="BW256" s="3"/>
      <c r="BX256" s="3"/>
      <c r="BY256" s="3"/>
      <c r="BZ256" s="3"/>
      <c r="CA256" s="3"/>
      <c r="CB256" s="3"/>
      <c r="CC256" s="3"/>
      <c r="CD256" s="3"/>
      <c r="CE256" s="3"/>
      <c r="CF256" s="3"/>
      <c r="CG256" s="3"/>
      <c r="CH256" s="3"/>
      <c r="CI256" s="3"/>
      <c r="CJ256" s="3"/>
      <c r="CK256" s="3"/>
      <c r="CL256" s="3"/>
      <c r="CM256" s="3"/>
      <c r="CN256" s="3"/>
      <c r="CO256" s="3"/>
      <c r="CP256" s="3"/>
      <c r="CQ256" s="3"/>
      <c r="CR256" s="3"/>
      <c r="CS256" s="3"/>
      <c r="CT256" s="3"/>
      <c r="CU256" s="3"/>
      <c r="CV256" s="3"/>
      <c r="CW256" s="3"/>
      <c r="CX256" s="3"/>
      <c r="CY256" s="3"/>
    </row>
    <row r="257" spans="1:103"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3"/>
      <c r="CB257" s="3"/>
      <c r="CC257" s="3"/>
      <c r="CD257" s="3"/>
      <c r="CE257" s="3"/>
      <c r="CF257" s="3"/>
      <c r="CG257" s="3"/>
      <c r="CH257" s="3"/>
      <c r="CI257" s="3"/>
      <c r="CJ257" s="3"/>
      <c r="CK257" s="3"/>
      <c r="CL257" s="3"/>
      <c r="CM257" s="3"/>
      <c r="CN257" s="3"/>
      <c r="CO257" s="3"/>
      <c r="CP257" s="3"/>
      <c r="CQ257" s="3"/>
      <c r="CR257" s="3"/>
      <c r="CS257" s="3"/>
      <c r="CT257" s="3"/>
      <c r="CU257" s="3"/>
      <c r="CV257" s="3"/>
      <c r="CW257" s="3"/>
      <c r="CX257" s="3"/>
      <c r="CY257" s="3"/>
    </row>
    <row r="258" spans="1:103"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c r="CA258" s="3"/>
      <c r="CB258" s="3"/>
      <c r="CC258" s="3"/>
      <c r="CD258" s="3"/>
      <c r="CE258" s="3"/>
      <c r="CF258" s="3"/>
      <c r="CG258" s="3"/>
      <c r="CH258" s="3"/>
      <c r="CI258" s="3"/>
      <c r="CJ258" s="3"/>
      <c r="CK258" s="3"/>
      <c r="CL258" s="3"/>
      <c r="CM258" s="3"/>
      <c r="CN258" s="3"/>
      <c r="CO258" s="3"/>
      <c r="CP258" s="3"/>
      <c r="CQ258" s="3"/>
      <c r="CR258" s="3"/>
      <c r="CS258" s="3"/>
      <c r="CT258" s="3"/>
      <c r="CU258" s="3"/>
      <c r="CV258" s="3"/>
      <c r="CW258" s="3"/>
      <c r="CX258" s="3"/>
      <c r="CY258" s="3"/>
    </row>
    <row r="259" spans="1:103"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c r="CF259" s="3"/>
      <c r="CG259" s="3"/>
      <c r="CH259" s="3"/>
      <c r="CI259" s="3"/>
      <c r="CJ259" s="3"/>
      <c r="CK259" s="3"/>
      <c r="CL259" s="3"/>
      <c r="CM259" s="3"/>
      <c r="CN259" s="3"/>
      <c r="CO259" s="3"/>
      <c r="CP259" s="3"/>
      <c r="CQ259" s="3"/>
      <c r="CR259" s="3"/>
      <c r="CS259" s="3"/>
      <c r="CT259" s="3"/>
      <c r="CU259" s="3"/>
      <c r="CV259" s="3"/>
      <c r="CW259" s="3"/>
      <c r="CX259" s="3"/>
      <c r="CY259" s="3"/>
    </row>
    <row r="260" spans="1:103"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c r="BR260" s="3"/>
      <c r="BS260" s="3"/>
      <c r="BT260" s="3"/>
      <c r="BU260" s="3"/>
      <c r="BV260" s="3"/>
      <c r="BW260" s="3"/>
      <c r="BX260" s="3"/>
      <c r="BY260" s="3"/>
      <c r="BZ260" s="3"/>
      <c r="CA260" s="3"/>
      <c r="CB260" s="3"/>
      <c r="CC260" s="3"/>
      <c r="CD260" s="3"/>
      <c r="CE260" s="3"/>
      <c r="CF260" s="3"/>
      <c r="CG260" s="3"/>
      <c r="CH260" s="3"/>
      <c r="CI260" s="3"/>
      <c r="CJ260" s="3"/>
      <c r="CK260" s="3"/>
      <c r="CL260" s="3"/>
      <c r="CM260" s="3"/>
      <c r="CN260" s="3"/>
      <c r="CO260" s="3"/>
      <c r="CP260" s="3"/>
      <c r="CQ260" s="3"/>
      <c r="CR260" s="3"/>
      <c r="CS260" s="3"/>
      <c r="CT260" s="3"/>
      <c r="CU260" s="3"/>
      <c r="CV260" s="3"/>
      <c r="CW260" s="3"/>
      <c r="CX260" s="3"/>
      <c r="CY260" s="3"/>
    </row>
    <row r="261" spans="1:103"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c r="BW261" s="3"/>
      <c r="BX261" s="3"/>
      <c r="BY261" s="3"/>
      <c r="BZ261" s="3"/>
      <c r="CA261" s="3"/>
      <c r="CB261" s="3"/>
      <c r="CC261" s="3"/>
      <c r="CD261" s="3"/>
      <c r="CE261" s="3"/>
      <c r="CF261" s="3"/>
      <c r="CG261" s="3"/>
      <c r="CH261" s="3"/>
      <c r="CI261" s="3"/>
      <c r="CJ261" s="3"/>
      <c r="CK261" s="3"/>
      <c r="CL261" s="3"/>
      <c r="CM261" s="3"/>
      <c r="CN261" s="3"/>
      <c r="CO261" s="3"/>
      <c r="CP261" s="3"/>
      <c r="CQ261" s="3"/>
      <c r="CR261" s="3"/>
      <c r="CS261" s="3"/>
      <c r="CT261" s="3"/>
      <c r="CU261" s="3"/>
      <c r="CV261" s="3"/>
      <c r="CW261" s="3"/>
      <c r="CX261" s="3"/>
      <c r="CY261" s="3"/>
    </row>
    <row r="262" spans="1:103"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3"/>
      <c r="BY262" s="3"/>
      <c r="BZ262" s="3"/>
      <c r="CA262" s="3"/>
      <c r="CB262" s="3"/>
      <c r="CC262" s="3"/>
      <c r="CD262" s="3"/>
      <c r="CE262" s="3"/>
      <c r="CF262" s="3"/>
      <c r="CG262" s="3"/>
      <c r="CH262" s="3"/>
      <c r="CI262" s="3"/>
      <c r="CJ262" s="3"/>
      <c r="CK262" s="3"/>
      <c r="CL262" s="3"/>
      <c r="CM262" s="3"/>
      <c r="CN262" s="3"/>
      <c r="CO262" s="3"/>
      <c r="CP262" s="3"/>
      <c r="CQ262" s="3"/>
      <c r="CR262" s="3"/>
      <c r="CS262" s="3"/>
      <c r="CT262" s="3"/>
      <c r="CU262" s="3"/>
      <c r="CV262" s="3"/>
      <c r="CW262" s="3"/>
      <c r="CX262" s="3"/>
      <c r="CY262" s="3"/>
    </row>
    <row r="263" spans="1:103"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c r="BZ263" s="3"/>
      <c r="CA263" s="3"/>
      <c r="CB263" s="3"/>
      <c r="CC263" s="3"/>
      <c r="CD263" s="3"/>
      <c r="CE263" s="3"/>
      <c r="CF263" s="3"/>
      <c r="CG263" s="3"/>
      <c r="CH263" s="3"/>
      <c r="CI263" s="3"/>
      <c r="CJ263" s="3"/>
      <c r="CK263" s="3"/>
      <c r="CL263" s="3"/>
      <c r="CM263" s="3"/>
      <c r="CN263" s="3"/>
      <c r="CO263" s="3"/>
      <c r="CP263" s="3"/>
      <c r="CQ263" s="3"/>
      <c r="CR263" s="3"/>
      <c r="CS263" s="3"/>
      <c r="CT263" s="3"/>
      <c r="CU263" s="3"/>
      <c r="CV263" s="3"/>
      <c r="CW263" s="3"/>
      <c r="CX263" s="3"/>
      <c r="CY263" s="3"/>
    </row>
    <row r="264" spans="1:103"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c r="CF264" s="3"/>
      <c r="CG264" s="3"/>
      <c r="CH264" s="3"/>
      <c r="CI264" s="3"/>
      <c r="CJ264" s="3"/>
      <c r="CK264" s="3"/>
      <c r="CL264" s="3"/>
      <c r="CM264" s="3"/>
      <c r="CN264" s="3"/>
      <c r="CO264" s="3"/>
      <c r="CP264" s="3"/>
      <c r="CQ264" s="3"/>
      <c r="CR264" s="3"/>
      <c r="CS264" s="3"/>
      <c r="CT264" s="3"/>
      <c r="CU264" s="3"/>
      <c r="CV264" s="3"/>
      <c r="CW264" s="3"/>
      <c r="CX264" s="3"/>
      <c r="CY264" s="3"/>
    </row>
    <row r="265" spans="1:103"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3"/>
      <c r="BY265" s="3"/>
      <c r="BZ265" s="3"/>
      <c r="CA265" s="3"/>
      <c r="CB265" s="3"/>
      <c r="CC265" s="3"/>
      <c r="CD265" s="3"/>
      <c r="CE265" s="3"/>
      <c r="CF265" s="3"/>
      <c r="CG265" s="3"/>
      <c r="CH265" s="3"/>
      <c r="CI265" s="3"/>
      <c r="CJ265" s="3"/>
      <c r="CK265" s="3"/>
      <c r="CL265" s="3"/>
      <c r="CM265" s="3"/>
      <c r="CN265" s="3"/>
      <c r="CO265" s="3"/>
      <c r="CP265" s="3"/>
      <c r="CQ265" s="3"/>
      <c r="CR265" s="3"/>
      <c r="CS265" s="3"/>
      <c r="CT265" s="3"/>
      <c r="CU265" s="3"/>
      <c r="CV265" s="3"/>
      <c r="CW265" s="3"/>
      <c r="CX265" s="3"/>
      <c r="CY265" s="3"/>
    </row>
    <row r="266" spans="1:103"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c r="BW266" s="3"/>
      <c r="BX266" s="3"/>
      <c r="BY266" s="3"/>
      <c r="BZ266" s="3"/>
      <c r="CA266" s="3"/>
      <c r="CB266" s="3"/>
      <c r="CC266" s="3"/>
      <c r="CD266" s="3"/>
      <c r="CE266" s="3"/>
      <c r="CF266" s="3"/>
      <c r="CG266" s="3"/>
      <c r="CH266" s="3"/>
      <c r="CI266" s="3"/>
      <c r="CJ266" s="3"/>
      <c r="CK266" s="3"/>
      <c r="CL266" s="3"/>
      <c r="CM266" s="3"/>
      <c r="CN266" s="3"/>
      <c r="CO266" s="3"/>
      <c r="CP266" s="3"/>
      <c r="CQ266" s="3"/>
      <c r="CR266" s="3"/>
      <c r="CS266" s="3"/>
      <c r="CT266" s="3"/>
      <c r="CU266" s="3"/>
      <c r="CV266" s="3"/>
      <c r="CW266" s="3"/>
      <c r="CX266" s="3"/>
      <c r="CY266" s="3"/>
    </row>
    <row r="267" spans="1:103"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3"/>
      <c r="BY267" s="3"/>
      <c r="BZ267" s="3"/>
      <c r="CA267" s="3"/>
      <c r="CB267" s="3"/>
      <c r="CC267" s="3"/>
      <c r="CD267" s="3"/>
      <c r="CE267" s="3"/>
      <c r="CF267" s="3"/>
      <c r="CG267" s="3"/>
      <c r="CH267" s="3"/>
      <c r="CI267" s="3"/>
      <c r="CJ267" s="3"/>
      <c r="CK267" s="3"/>
      <c r="CL267" s="3"/>
      <c r="CM267" s="3"/>
      <c r="CN267" s="3"/>
      <c r="CO267" s="3"/>
      <c r="CP267" s="3"/>
      <c r="CQ267" s="3"/>
      <c r="CR267" s="3"/>
      <c r="CS267" s="3"/>
      <c r="CT267" s="3"/>
      <c r="CU267" s="3"/>
      <c r="CV267" s="3"/>
      <c r="CW267" s="3"/>
      <c r="CX267" s="3"/>
      <c r="CY267" s="3"/>
    </row>
    <row r="268" spans="1:103"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c r="BM268" s="3"/>
      <c r="BN268" s="3"/>
      <c r="BO268" s="3"/>
      <c r="BP268" s="3"/>
      <c r="BQ268" s="3"/>
      <c r="BR268" s="3"/>
      <c r="BS268" s="3"/>
      <c r="BT268" s="3"/>
      <c r="BU268" s="3"/>
      <c r="BV268" s="3"/>
      <c r="BW268" s="3"/>
      <c r="BX268" s="3"/>
      <c r="BY268" s="3"/>
      <c r="BZ268" s="3"/>
      <c r="CA268" s="3"/>
      <c r="CB268" s="3"/>
      <c r="CC268" s="3"/>
      <c r="CD268" s="3"/>
      <c r="CE268" s="3"/>
      <c r="CF268" s="3"/>
      <c r="CG268" s="3"/>
      <c r="CH268" s="3"/>
      <c r="CI268" s="3"/>
      <c r="CJ268" s="3"/>
      <c r="CK268" s="3"/>
      <c r="CL268" s="3"/>
      <c r="CM268" s="3"/>
      <c r="CN268" s="3"/>
      <c r="CO268" s="3"/>
      <c r="CP268" s="3"/>
      <c r="CQ268" s="3"/>
      <c r="CR268" s="3"/>
      <c r="CS268" s="3"/>
      <c r="CT268" s="3"/>
      <c r="CU268" s="3"/>
      <c r="CV268" s="3"/>
      <c r="CW268" s="3"/>
      <c r="CX268" s="3"/>
      <c r="CY268" s="3"/>
    </row>
    <row r="269" spans="1:103"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c r="BS269" s="3"/>
      <c r="BT269" s="3"/>
      <c r="BU269" s="3"/>
      <c r="BV269" s="3"/>
      <c r="BW269" s="3"/>
      <c r="BX269" s="3"/>
      <c r="BY269" s="3"/>
      <c r="BZ269" s="3"/>
      <c r="CA269" s="3"/>
      <c r="CB269" s="3"/>
      <c r="CC269" s="3"/>
      <c r="CD269" s="3"/>
      <c r="CE269" s="3"/>
      <c r="CF269" s="3"/>
      <c r="CG269" s="3"/>
      <c r="CH269" s="3"/>
      <c r="CI269" s="3"/>
      <c r="CJ269" s="3"/>
      <c r="CK269" s="3"/>
      <c r="CL269" s="3"/>
      <c r="CM269" s="3"/>
      <c r="CN269" s="3"/>
      <c r="CO269" s="3"/>
      <c r="CP269" s="3"/>
      <c r="CQ269" s="3"/>
      <c r="CR269" s="3"/>
      <c r="CS269" s="3"/>
      <c r="CT269" s="3"/>
      <c r="CU269" s="3"/>
      <c r="CV269" s="3"/>
      <c r="CW269" s="3"/>
      <c r="CX269" s="3"/>
      <c r="CY269" s="3"/>
    </row>
    <row r="270" spans="1:103"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c r="BY270" s="3"/>
      <c r="BZ270" s="3"/>
      <c r="CA270" s="3"/>
      <c r="CB270" s="3"/>
      <c r="CC270" s="3"/>
      <c r="CD270" s="3"/>
      <c r="CE270" s="3"/>
      <c r="CF270" s="3"/>
      <c r="CG270" s="3"/>
      <c r="CH270" s="3"/>
      <c r="CI270" s="3"/>
      <c r="CJ270" s="3"/>
      <c r="CK270" s="3"/>
      <c r="CL270" s="3"/>
      <c r="CM270" s="3"/>
      <c r="CN270" s="3"/>
      <c r="CO270" s="3"/>
      <c r="CP270" s="3"/>
      <c r="CQ270" s="3"/>
      <c r="CR270" s="3"/>
      <c r="CS270" s="3"/>
      <c r="CT270" s="3"/>
      <c r="CU270" s="3"/>
      <c r="CV270" s="3"/>
      <c r="CW270" s="3"/>
      <c r="CX270" s="3"/>
      <c r="CY270" s="3"/>
    </row>
    <row r="271" spans="1:103"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c r="BQ271" s="3"/>
      <c r="BR271" s="3"/>
      <c r="BS271" s="3"/>
      <c r="BT271" s="3"/>
      <c r="BU271" s="3"/>
      <c r="BV271" s="3"/>
      <c r="BW271" s="3"/>
      <c r="BX271" s="3"/>
      <c r="BY271" s="3"/>
      <c r="BZ271" s="3"/>
      <c r="CA271" s="3"/>
      <c r="CB271" s="3"/>
      <c r="CC271" s="3"/>
      <c r="CD271" s="3"/>
      <c r="CE271" s="3"/>
      <c r="CF271" s="3"/>
      <c r="CG271" s="3"/>
      <c r="CH271" s="3"/>
      <c r="CI271" s="3"/>
      <c r="CJ271" s="3"/>
      <c r="CK271" s="3"/>
      <c r="CL271" s="3"/>
      <c r="CM271" s="3"/>
      <c r="CN271" s="3"/>
      <c r="CO271" s="3"/>
      <c r="CP271" s="3"/>
      <c r="CQ271" s="3"/>
      <c r="CR271" s="3"/>
      <c r="CS271" s="3"/>
      <c r="CT271" s="3"/>
      <c r="CU271" s="3"/>
      <c r="CV271" s="3"/>
      <c r="CW271" s="3"/>
      <c r="CX271" s="3"/>
      <c r="CY271" s="3"/>
    </row>
    <row r="272" spans="1:103"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c r="CA272" s="3"/>
      <c r="CB272" s="3"/>
      <c r="CC272" s="3"/>
      <c r="CD272" s="3"/>
      <c r="CE272" s="3"/>
      <c r="CF272" s="3"/>
      <c r="CG272" s="3"/>
      <c r="CH272" s="3"/>
      <c r="CI272" s="3"/>
      <c r="CJ272" s="3"/>
      <c r="CK272" s="3"/>
      <c r="CL272" s="3"/>
      <c r="CM272" s="3"/>
      <c r="CN272" s="3"/>
      <c r="CO272" s="3"/>
      <c r="CP272" s="3"/>
      <c r="CQ272" s="3"/>
      <c r="CR272" s="3"/>
      <c r="CS272" s="3"/>
      <c r="CT272" s="3"/>
      <c r="CU272" s="3"/>
      <c r="CV272" s="3"/>
      <c r="CW272" s="3"/>
      <c r="CX272" s="3"/>
      <c r="CY272" s="3"/>
    </row>
    <row r="273" spans="1:103"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3"/>
      <c r="BY273" s="3"/>
      <c r="BZ273" s="3"/>
      <c r="CA273" s="3"/>
      <c r="CB273" s="3"/>
      <c r="CC273" s="3"/>
      <c r="CD273" s="3"/>
      <c r="CE273" s="3"/>
      <c r="CF273" s="3"/>
      <c r="CG273" s="3"/>
      <c r="CH273" s="3"/>
      <c r="CI273" s="3"/>
      <c r="CJ273" s="3"/>
      <c r="CK273" s="3"/>
      <c r="CL273" s="3"/>
      <c r="CM273" s="3"/>
      <c r="CN273" s="3"/>
      <c r="CO273" s="3"/>
      <c r="CP273" s="3"/>
      <c r="CQ273" s="3"/>
      <c r="CR273" s="3"/>
      <c r="CS273" s="3"/>
      <c r="CT273" s="3"/>
      <c r="CU273" s="3"/>
      <c r="CV273" s="3"/>
      <c r="CW273" s="3"/>
      <c r="CX273" s="3"/>
      <c r="CY273" s="3"/>
    </row>
    <row r="274" spans="1:103"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3"/>
      <c r="BY274" s="3"/>
      <c r="BZ274" s="3"/>
      <c r="CA274" s="3"/>
      <c r="CB274" s="3"/>
      <c r="CC274" s="3"/>
      <c r="CD274" s="3"/>
      <c r="CE274" s="3"/>
      <c r="CF274" s="3"/>
      <c r="CG274" s="3"/>
      <c r="CH274" s="3"/>
      <c r="CI274" s="3"/>
      <c r="CJ274" s="3"/>
      <c r="CK274" s="3"/>
      <c r="CL274" s="3"/>
      <c r="CM274" s="3"/>
      <c r="CN274" s="3"/>
      <c r="CO274" s="3"/>
      <c r="CP274" s="3"/>
      <c r="CQ274" s="3"/>
      <c r="CR274" s="3"/>
      <c r="CS274" s="3"/>
      <c r="CT274" s="3"/>
      <c r="CU274" s="3"/>
      <c r="CV274" s="3"/>
      <c r="CW274" s="3"/>
      <c r="CX274" s="3"/>
      <c r="CY274" s="3"/>
    </row>
    <row r="275" spans="1:103"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3"/>
      <c r="BY275" s="3"/>
      <c r="BZ275" s="3"/>
      <c r="CA275" s="3"/>
      <c r="CB275" s="3"/>
      <c r="CC275" s="3"/>
      <c r="CD275" s="3"/>
      <c r="CE275" s="3"/>
      <c r="CF275" s="3"/>
      <c r="CG275" s="3"/>
      <c r="CH275" s="3"/>
      <c r="CI275" s="3"/>
      <c r="CJ275" s="3"/>
      <c r="CK275" s="3"/>
      <c r="CL275" s="3"/>
      <c r="CM275" s="3"/>
      <c r="CN275" s="3"/>
      <c r="CO275" s="3"/>
      <c r="CP275" s="3"/>
      <c r="CQ275" s="3"/>
      <c r="CR275" s="3"/>
      <c r="CS275" s="3"/>
      <c r="CT275" s="3"/>
      <c r="CU275" s="3"/>
      <c r="CV275" s="3"/>
      <c r="CW275" s="3"/>
      <c r="CX275" s="3"/>
      <c r="CY275" s="3"/>
    </row>
    <row r="276" spans="1:103"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c r="BW276" s="3"/>
      <c r="BX276" s="3"/>
      <c r="BY276" s="3"/>
      <c r="BZ276" s="3"/>
      <c r="CA276" s="3"/>
      <c r="CB276" s="3"/>
      <c r="CC276" s="3"/>
      <c r="CD276" s="3"/>
      <c r="CE276" s="3"/>
      <c r="CF276" s="3"/>
      <c r="CG276" s="3"/>
      <c r="CH276" s="3"/>
      <c r="CI276" s="3"/>
      <c r="CJ276" s="3"/>
      <c r="CK276" s="3"/>
      <c r="CL276" s="3"/>
      <c r="CM276" s="3"/>
      <c r="CN276" s="3"/>
      <c r="CO276" s="3"/>
      <c r="CP276" s="3"/>
      <c r="CQ276" s="3"/>
      <c r="CR276" s="3"/>
      <c r="CS276" s="3"/>
      <c r="CT276" s="3"/>
      <c r="CU276" s="3"/>
      <c r="CV276" s="3"/>
      <c r="CW276" s="3"/>
      <c r="CX276" s="3"/>
      <c r="CY276" s="3"/>
    </row>
    <row r="277" spans="1:103"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c r="BQ277" s="3"/>
      <c r="BR277" s="3"/>
      <c r="BS277" s="3"/>
      <c r="BT277" s="3"/>
      <c r="BU277" s="3"/>
      <c r="BV277" s="3"/>
      <c r="BW277" s="3"/>
      <c r="BX277" s="3"/>
      <c r="BY277" s="3"/>
      <c r="BZ277" s="3"/>
      <c r="CA277" s="3"/>
      <c r="CB277" s="3"/>
      <c r="CC277" s="3"/>
      <c r="CD277" s="3"/>
      <c r="CE277" s="3"/>
      <c r="CF277" s="3"/>
      <c r="CG277" s="3"/>
      <c r="CH277" s="3"/>
      <c r="CI277" s="3"/>
      <c r="CJ277" s="3"/>
      <c r="CK277" s="3"/>
      <c r="CL277" s="3"/>
      <c r="CM277" s="3"/>
      <c r="CN277" s="3"/>
      <c r="CO277" s="3"/>
      <c r="CP277" s="3"/>
      <c r="CQ277" s="3"/>
      <c r="CR277" s="3"/>
      <c r="CS277" s="3"/>
      <c r="CT277" s="3"/>
      <c r="CU277" s="3"/>
      <c r="CV277" s="3"/>
      <c r="CW277" s="3"/>
      <c r="CX277" s="3"/>
      <c r="CY277" s="3"/>
    </row>
    <row r="278" spans="1:103"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c r="CA278" s="3"/>
      <c r="CB278" s="3"/>
      <c r="CC278" s="3"/>
      <c r="CD278" s="3"/>
      <c r="CE278" s="3"/>
      <c r="CF278" s="3"/>
      <c r="CG278" s="3"/>
      <c r="CH278" s="3"/>
      <c r="CI278" s="3"/>
      <c r="CJ278" s="3"/>
      <c r="CK278" s="3"/>
      <c r="CL278" s="3"/>
      <c r="CM278" s="3"/>
      <c r="CN278" s="3"/>
      <c r="CO278" s="3"/>
      <c r="CP278" s="3"/>
      <c r="CQ278" s="3"/>
      <c r="CR278" s="3"/>
      <c r="CS278" s="3"/>
      <c r="CT278" s="3"/>
      <c r="CU278" s="3"/>
      <c r="CV278" s="3"/>
      <c r="CW278" s="3"/>
      <c r="CX278" s="3"/>
      <c r="CY278" s="3"/>
    </row>
    <row r="279" spans="1:103"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3"/>
      <c r="BO279" s="3"/>
      <c r="BP279" s="3"/>
      <c r="BQ279" s="3"/>
      <c r="BR279" s="3"/>
      <c r="BS279" s="3"/>
      <c r="BT279" s="3"/>
      <c r="BU279" s="3"/>
      <c r="BV279" s="3"/>
      <c r="BW279" s="3"/>
      <c r="BX279" s="3"/>
      <c r="BY279" s="3"/>
      <c r="BZ279" s="3"/>
      <c r="CA279" s="3"/>
      <c r="CB279" s="3"/>
      <c r="CC279" s="3"/>
      <c r="CD279" s="3"/>
      <c r="CE279" s="3"/>
      <c r="CF279" s="3"/>
      <c r="CG279" s="3"/>
      <c r="CH279" s="3"/>
      <c r="CI279" s="3"/>
      <c r="CJ279" s="3"/>
      <c r="CK279" s="3"/>
      <c r="CL279" s="3"/>
      <c r="CM279" s="3"/>
      <c r="CN279" s="3"/>
      <c r="CO279" s="3"/>
      <c r="CP279" s="3"/>
      <c r="CQ279" s="3"/>
      <c r="CR279" s="3"/>
      <c r="CS279" s="3"/>
      <c r="CT279" s="3"/>
      <c r="CU279" s="3"/>
      <c r="CV279" s="3"/>
      <c r="CW279" s="3"/>
      <c r="CX279" s="3"/>
      <c r="CY279" s="3"/>
    </row>
    <row r="280" spans="1:103"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c r="BR280" s="3"/>
      <c r="BS280" s="3"/>
      <c r="BT280" s="3"/>
      <c r="BU280" s="3"/>
      <c r="BV280" s="3"/>
      <c r="BW280" s="3"/>
      <c r="BX280" s="3"/>
      <c r="BY280" s="3"/>
      <c r="BZ280" s="3"/>
      <c r="CA280" s="3"/>
      <c r="CB280" s="3"/>
      <c r="CC280" s="3"/>
      <c r="CD280" s="3"/>
      <c r="CE280" s="3"/>
      <c r="CF280" s="3"/>
      <c r="CG280" s="3"/>
      <c r="CH280" s="3"/>
      <c r="CI280" s="3"/>
      <c r="CJ280" s="3"/>
      <c r="CK280" s="3"/>
      <c r="CL280" s="3"/>
      <c r="CM280" s="3"/>
      <c r="CN280" s="3"/>
      <c r="CO280" s="3"/>
      <c r="CP280" s="3"/>
      <c r="CQ280" s="3"/>
      <c r="CR280" s="3"/>
      <c r="CS280" s="3"/>
      <c r="CT280" s="3"/>
      <c r="CU280" s="3"/>
      <c r="CV280" s="3"/>
      <c r="CW280" s="3"/>
      <c r="CX280" s="3"/>
      <c r="CY280" s="3"/>
    </row>
    <row r="281" spans="1:103"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c r="BR281" s="3"/>
      <c r="BS281" s="3"/>
      <c r="BT281" s="3"/>
      <c r="BU281" s="3"/>
      <c r="BV281" s="3"/>
      <c r="BW281" s="3"/>
      <c r="BX281" s="3"/>
      <c r="BY281" s="3"/>
      <c r="BZ281" s="3"/>
      <c r="CA281" s="3"/>
      <c r="CB281" s="3"/>
      <c r="CC281" s="3"/>
      <c r="CD281" s="3"/>
      <c r="CE281" s="3"/>
      <c r="CF281" s="3"/>
      <c r="CG281" s="3"/>
      <c r="CH281" s="3"/>
      <c r="CI281" s="3"/>
      <c r="CJ281" s="3"/>
      <c r="CK281" s="3"/>
      <c r="CL281" s="3"/>
      <c r="CM281" s="3"/>
      <c r="CN281" s="3"/>
      <c r="CO281" s="3"/>
      <c r="CP281" s="3"/>
      <c r="CQ281" s="3"/>
      <c r="CR281" s="3"/>
      <c r="CS281" s="3"/>
      <c r="CT281" s="3"/>
      <c r="CU281" s="3"/>
      <c r="CV281" s="3"/>
      <c r="CW281" s="3"/>
      <c r="CX281" s="3"/>
      <c r="CY281" s="3"/>
    </row>
    <row r="282" spans="1:103"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3"/>
      <c r="BP282" s="3"/>
      <c r="BQ282" s="3"/>
      <c r="BR282" s="3"/>
      <c r="BS282" s="3"/>
      <c r="BT282" s="3"/>
      <c r="BU282" s="3"/>
      <c r="BV282" s="3"/>
      <c r="BW282" s="3"/>
      <c r="BX282" s="3"/>
      <c r="BY282" s="3"/>
      <c r="BZ282" s="3"/>
      <c r="CA282" s="3"/>
      <c r="CB282" s="3"/>
      <c r="CC282" s="3"/>
      <c r="CD282" s="3"/>
      <c r="CE282" s="3"/>
      <c r="CF282" s="3"/>
      <c r="CG282" s="3"/>
      <c r="CH282" s="3"/>
      <c r="CI282" s="3"/>
      <c r="CJ282" s="3"/>
      <c r="CK282" s="3"/>
      <c r="CL282" s="3"/>
      <c r="CM282" s="3"/>
      <c r="CN282" s="3"/>
      <c r="CO282" s="3"/>
      <c r="CP282" s="3"/>
      <c r="CQ282" s="3"/>
      <c r="CR282" s="3"/>
      <c r="CS282" s="3"/>
      <c r="CT282" s="3"/>
      <c r="CU282" s="3"/>
      <c r="CV282" s="3"/>
      <c r="CW282" s="3"/>
      <c r="CX282" s="3"/>
      <c r="CY282" s="3"/>
    </row>
    <row r="283" spans="1:103"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3"/>
      <c r="BO283" s="3"/>
      <c r="BP283" s="3"/>
      <c r="BQ283" s="3"/>
      <c r="BR283" s="3"/>
      <c r="BS283" s="3"/>
      <c r="BT283" s="3"/>
      <c r="BU283" s="3"/>
      <c r="BV283" s="3"/>
      <c r="BW283" s="3"/>
      <c r="BX283" s="3"/>
      <c r="BY283" s="3"/>
      <c r="BZ283" s="3"/>
      <c r="CA283" s="3"/>
      <c r="CB283" s="3"/>
      <c r="CC283" s="3"/>
      <c r="CD283" s="3"/>
      <c r="CE283" s="3"/>
      <c r="CF283" s="3"/>
      <c r="CG283" s="3"/>
      <c r="CH283" s="3"/>
      <c r="CI283" s="3"/>
      <c r="CJ283" s="3"/>
      <c r="CK283" s="3"/>
      <c r="CL283" s="3"/>
      <c r="CM283" s="3"/>
      <c r="CN283" s="3"/>
      <c r="CO283" s="3"/>
      <c r="CP283" s="3"/>
      <c r="CQ283" s="3"/>
      <c r="CR283" s="3"/>
      <c r="CS283" s="3"/>
      <c r="CT283" s="3"/>
      <c r="CU283" s="3"/>
      <c r="CV283" s="3"/>
      <c r="CW283" s="3"/>
      <c r="CX283" s="3"/>
      <c r="CY283" s="3"/>
    </row>
    <row r="284" spans="1:103"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c r="BW284" s="3"/>
      <c r="BX284" s="3"/>
      <c r="BY284" s="3"/>
      <c r="BZ284" s="3"/>
      <c r="CA284" s="3"/>
      <c r="CB284" s="3"/>
      <c r="CC284" s="3"/>
      <c r="CD284" s="3"/>
      <c r="CE284" s="3"/>
      <c r="CF284" s="3"/>
      <c r="CG284" s="3"/>
      <c r="CH284" s="3"/>
      <c r="CI284" s="3"/>
      <c r="CJ284" s="3"/>
      <c r="CK284" s="3"/>
      <c r="CL284" s="3"/>
      <c r="CM284" s="3"/>
      <c r="CN284" s="3"/>
      <c r="CO284" s="3"/>
      <c r="CP284" s="3"/>
      <c r="CQ284" s="3"/>
      <c r="CR284" s="3"/>
      <c r="CS284" s="3"/>
      <c r="CT284" s="3"/>
      <c r="CU284" s="3"/>
      <c r="CV284" s="3"/>
      <c r="CW284" s="3"/>
      <c r="CX284" s="3"/>
      <c r="CY284" s="3"/>
    </row>
    <row r="285" spans="1:103"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3"/>
      <c r="CA285" s="3"/>
      <c r="CB285" s="3"/>
      <c r="CC285" s="3"/>
      <c r="CD285" s="3"/>
      <c r="CE285" s="3"/>
      <c r="CF285" s="3"/>
      <c r="CG285" s="3"/>
      <c r="CH285" s="3"/>
      <c r="CI285" s="3"/>
      <c r="CJ285" s="3"/>
      <c r="CK285" s="3"/>
      <c r="CL285" s="3"/>
      <c r="CM285" s="3"/>
      <c r="CN285" s="3"/>
      <c r="CO285" s="3"/>
      <c r="CP285" s="3"/>
      <c r="CQ285" s="3"/>
      <c r="CR285" s="3"/>
      <c r="CS285" s="3"/>
      <c r="CT285" s="3"/>
      <c r="CU285" s="3"/>
      <c r="CV285" s="3"/>
      <c r="CW285" s="3"/>
      <c r="CX285" s="3"/>
      <c r="CY285" s="3"/>
    </row>
    <row r="286" spans="1:103"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c r="BQ286" s="3"/>
      <c r="BR286" s="3"/>
      <c r="BS286" s="3"/>
      <c r="BT286" s="3"/>
      <c r="BU286" s="3"/>
      <c r="BV286" s="3"/>
      <c r="BW286" s="3"/>
      <c r="BX286" s="3"/>
      <c r="BY286" s="3"/>
      <c r="BZ286" s="3"/>
      <c r="CA286" s="3"/>
      <c r="CB286" s="3"/>
      <c r="CC286" s="3"/>
      <c r="CD286" s="3"/>
      <c r="CE286" s="3"/>
      <c r="CF286" s="3"/>
      <c r="CG286" s="3"/>
      <c r="CH286" s="3"/>
      <c r="CI286" s="3"/>
      <c r="CJ286" s="3"/>
      <c r="CK286" s="3"/>
      <c r="CL286" s="3"/>
      <c r="CM286" s="3"/>
      <c r="CN286" s="3"/>
      <c r="CO286" s="3"/>
      <c r="CP286" s="3"/>
      <c r="CQ286" s="3"/>
      <c r="CR286" s="3"/>
      <c r="CS286" s="3"/>
      <c r="CT286" s="3"/>
      <c r="CU286" s="3"/>
      <c r="CV286" s="3"/>
      <c r="CW286" s="3"/>
      <c r="CX286" s="3"/>
      <c r="CY286" s="3"/>
    </row>
    <row r="287" spans="1:103"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c r="BM287" s="3"/>
      <c r="BN287" s="3"/>
      <c r="BO287" s="3"/>
      <c r="BP287" s="3"/>
      <c r="BQ287" s="3"/>
      <c r="BR287" s="3"/>
      <c r="BS287" s="3"/>
      <c r="BT287" s="3"/>
      <c r="BU287" s="3"/>
      <c r="BV287" s="3"/>
      <c r="BW287" s="3"/>
      <c r="BX287" s="3"/>
      <c r="BY287" s="3"/>
      <c r="BZ287" s="3"/>
      <c r="CA287" s="3"/>
      <c r="CB287" s="3"/>
      <c r="CC287" s="3"/>
      <c r="CD287" s="3"/>
      <c r="CE287" s="3"/>
      <c r="CF287" s="3"/>
      <c r="CG287" s="3"/>
      <c r="CH287" s="3"/>
      <c r="CI287" s="3"/>
      <c r="CJ287" s="3"/>
      <c r="CK287" s="3"/>
      <c r="CL287" s="3"/>
      <c r="CM287" s="3"/>
      <c r="CN287" s="3"/>
      <c r="CO287" s="3"/>
      <c r="CP287" s="3"/>
      <c r="CQ287" s="3"/>
      <c r="CR287" s="3"/>
      <c r="CS287" s="3"/>
      <c r="CT287" s="3"/>
      <c r="CU287" s="3"/>
      <c r="CV287" s="3"/>
      <c r="CW287" s="3"/>
      <c r="CX287" s="3"/>
      <c r="CY287" s="3"/>
    </row>
    <row r="288" spans="1:103"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c r="BW288" s="3"/>
      <c r="BX288" s="3"/>
      <c r="BY288" s="3"/>
      <c r="BZ288" s="3"/>
      <c r="CA288" s="3"/>
      <c r="CB288" s="3"/>
      <c r="CC288" s="3"/>
      <c r="CD288" s="3"/>
      <c r="CE288" s="3"/>
      <c r="CF288" s="3"/>
      <c r="CG288" s="3"/>
      <c r="CH288" s="3"/>
      <c r="CI288" s="3"/>
      <c r="CJ288" s="3"/>
      <c r="CK288" s="3"/>
      <c r="CL288" s="3"/>
      <c r="CM288" s="3"/>
      <c r="CN288" s="3"/>
      <c r="CO288" s="3"/>
      <c r="CP288" s="3"/>
      <c r="CQ288" s="3"/>
      <c r="CR288" s="3"/>
      <c r="CS288" s="3"/>
      <c r="CT288" s="3"/>
      <c r="CU288" s="3"/>
      <c r="CV288" s="3"/>
      <c r="CW288" s="3"/>
      <c r="CX288" s="3"/>
      <c r="CY288" s="3"/>
    </row>
    <row r="289" spans="1:103"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c r="BQ289" s="3"/>
      <c r="BR289" s="3"/>
      <c r="BS289" s="3"/>
      <c r="BT289" s="3"/>
      <c r="BU289" s="3"/>
      <c r="BV289" s="3"/>
      <c r="BW289" s="3"/>
      <c r="BX289" s="3"/>
      <c r="BY289" s="3"/>
      <c r="BZ289" s="3"/>
      <c r="CA289" s="3"/>
      <c r="CB289" s="3"/>
      <c r="CC289" s="3"/>
      <c r="CD289" s="3"/>
      <c r="CE289" s="3"/>
      <c r="CF289" s="3"/>
      <c r="CG289" s="3"/>
      <c r="CH289" s="3"/>
      <c r="CI289" s="3"/>
      <c r="CJ289" s="3"/>
      <c r="CK289" s="3"/>
      <c r="CL289" s="3"/>
      <c r="CM289" s="3"/>
      <c r="CN289" s="3"/>
      <c r="CO289" s="3"/>
      <c r="CP289" s="3"/>
      <c r="CQ289" s="3"/>
      <c r="CR289" s="3"/>
      <c r="CS289" s="3"/>
      <c r="CT289" s="3"/>
      <c r="CU289" s="3"/>
      <c r="CV289" s="3"/>
      <c r="CW289" s="3"/>
      <c r="CX289" s="3"/>
      <c r="CY289" s="3"/>
    </row>
    <row r="290" spans="1:103"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c r="BI290" s="3"/>
      <c r="BJ290" s="3"/>
      <c r="BK290" s="3"/>
      <c r="BL290" s="3"/>
      <c r="BM290" s="3"/>
      <c r="BN290" s="3"/>
      <c r="BO290" s="3"/>
      <c r="BP290" s="3"/>
      <c r="BQ290" s="3"/>
      <c r="BR290" s="3"/>
      <c r="BS290" s="3"/>
      <c r="BT290" s="3"/>
      <c r="BU290" s="3"/>
      <c r="BV290" s="3"/>
      <c r="BW290" s="3"/>
      <c r="BX290" s="3"/>
      <c r="BY290" s="3"/>
      <c r="BZ290" s="3"/>
      <c r="CA290" s="3"/>
      <c r="CB290" s="3"/>
      <c r="CC290" s="3"/>
      <c r="CD290" s="3"/>
      <c r="CE290" s="3"/>
      <c r="CF290" s="3"/>
      <c r="CG290" s="3"/>
      <c r="CH290" s="3"/>
      <c r="CI290" s="3"/>
      <c r="CJ290" s="3"/>
      <c r="CK290" s="3"/>
      <c r="CL290" s="3"/>
      <c r="CM290" s="3"/>
      <c r="CN290" s="3"/>
      <c r="CO290" s="3"/>
      <c r="CP290" s="3"/>
      <c r="CQ290" s="3"/>
      <c r="CR290" s="3"/>
      <c r="CS290" s="3"/>
      <c r="CT290" s="3"/>
      <c r="CU290" s="3"/>
      <c r="CV290" s="3"/>
      <c r="CW290" s="3"/>
      <c r="CX290" s="3"/>
      <c r="CY290" s="3"/>
    </row>
    <row r="291" spans="1:103"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c r="BH291" s="3"/>
      <c r="BI291" s="3"/>
      <c r="BJ291" s="3"/>
      <c r="BK291" s="3"/>
      <c r="BL291" s="3"/>
      <c r="BM291" s="3"/>
      <c r="BN291" s="3"/>
      <c r="BO291" s="3"/>
      <c r="BP291" s="3"/>
      <c r="BQ291" s="3"/>
      <c r="BR291" s="3"/>
      <c r="BS291" s="3"/>
      <c r="BT291" s="3"/>
      <c r="BU291" s="3"/>
      <c r="BV291" s="3"/>
      <c r="BW291" s="3"/>
      <c r="BX291" s="3"/>
      <c r="BY291" s="3"/>
      <c r="BZ291" s="3"/>
      <c r="CA291" s="3"/>
      <c r="CB291" s="3"/>
      <c r="CC291" s="3"/>
      <c r="CD291" s="3"/>
      <c r="CE291" s="3"/>
      <c r="CF291" s="3"/>
      <c r="CG291" s="3"/>
      <c r="CH291" s="3"/>
      <c r="CI291" s="3"/>
      <c r="CJ291" s="3"/>
      <c r="CK291" s="3"/>
      <c r="CL291" s="3"/>
      <c r="CM291" s="3"/>
      <c r="CN291" s="3"/>
      <c r="CO291" s="3"/>
      <c r="CP291" s="3"/>
      <c r="CQ291" s="3"/>
      <c r="CR291" s="3"/>
      <c r="CS291" s="3"/>
      <c r="CT291" s="3"/>
      <c r="CU291" s="3"/>
      <c r="CV291" s="3"/>
      <c r="CW291" s="3"/>
      <c r="CX291" s="3"/>
      <c r="CY291" s="3"/>
    </row>
    <row r="292" spans="1:103"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c r="BI292" s="3"/>
      <c r="BJ292" s="3"/>
      <c r="BK292" s="3"/>
      <c r="BL292" s="3"/>
      <c r="BM292" s="3"/>
      <c r="BN292" s="3"/>
      <c r="BO292" s="3"/>
      <c r="BP292" s="3"/>
      <c r="BQ292" s="3"/>
      <c r="BR292" s="3"/>
      <c r="BS292" s="3"/>
      <c r="BT292" s="3"/>
      <c r="BU292" s="3"/>
      <c r="BV292" s="3"/>
      <c r="BW292" s="3"/>
      <c r="BX292" s="3"/>
      <c r="BY292" s="3"/>
      <c r="BZ292" s="3"/>
      <c r="CA292" s="3"/>
      <c r="CB292" s="3"/>
      <c r="CC292" s="3"/>
      <c r="CD292" s="3"/>
      <c r="CE292" s="3"/>
      <c r="CF292" s="3"/>
      <c r="CG292" s="3"/>
      <c r="CH292" s="3"/>
      <c r="CI292" s="3"/>
      <c r="CJ292" s="3"/>
      <c r="CK292" s="3"/>
      <c r="CL292" s="3"/>
      <c r="CM292" s="3"/>
      <c r="CN292" s="3"/>
      <c r="CO292" s="3"/>
      <c r="CP292" s="3"/>
      <c r="CQ292" s="3"/>
      <c r="CR292" s="3"/>
      <c r="CS292" s="3"/>
      <c r="CT292" s="3"/>
      <c r="CU292" s="3"/>
      <c r="CV292" s="3"/>
      <c r="CW292" s="3"/>
      <c r="CX292" s="3"/>
      <c r="CY292" s="3"/>
    </row>
    <row r="293" spans="1:103"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c r="BH293" s="3"/>
      <c r="BI293" s="3"/>
      <c r="BJ293" s="3"/>
      <c r="BK293" s="3"/>
      <c r="BL293" s="3"/>
      <c r="BM293" s="3"/>
      <c r="BN293" s="3"/>
      <c r="BO293" s="3"/>
      <c r="BP293" s="3"/>
      <c r="BQ293" s="3"/>
      <c r="BR293" s="3"/>
      <c r="BS293" s="3"/>
      <c r="BT293" s="3"/>
      <c r="BU293" s="3"/>
      <c r="BV293" s="3"/>
      <c r="BW293" s="3"/>
      <c r="BX293" s="3"/>
      <c r="BY293" s="3"/>
      <c r="BZ293" s="3"/>
      <c r="CA293" s="3"/>
      <c r="CB293" s="3"/>
      <c r="CC293" s="3"/>
      <c r="CD293" s="3"/>
      <c r="CE293" s="3"/>
      <c r="CF293" s="3"/>
      <c r="CG293" s="3"/>
      <c r="CH293" s="3"/>
      <c r="CI293" s="3"/>
      <c r="CJ293" s="3"/>
      <c r="CK293" s="3"/>
      <c r="CL293" s="3"/>
      <c r="CM293" s="3"/>
      <c r="CN293" s="3"/>
      <c r="CO293" s="3"/>
      <c r="CP293" s="3"/>
      <c r="CQ293" s="3"/>
      <c r="CR293" s="3"/>
      <c r="CS293" s="3"/>
      <c r="CT293" s="3"/>
      <c r="CU293" s="3"/>
      <c r="CV293" s="3"/>
      <c r="CW293" s="3"/>
      <c r="CX293" s="3"/>
      <c r="CY293" s="3"/>
    </row>
    <row r="294" spans="1:103"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c r="BH294" s="3"/>
      <c r="BI294" s="3"/>
      <c r="BJ294" s="3"/>
      <c r="BK294" s="3"/>
      <c r="BL294" s="3"/>
      <c r="BM294" s="3"/>
      <c r="BN294" s="3"/>
      <c r="BO294" s="3"/>
      <c r="BP294" s="3"/>
      <c r="BQ294" s="3"/>
      <c r="BR294" s="3"/>
      <c r="BS294" s="3"/>
      <c r="BT294" s="3"/>
      <c r="BU294" s="3"/>
      <c r="BV294" s="3"/>
      <c r="BW294" s="3"/>
      <c r="BX294" s="3"/>
      <c r="BY294" s="3"/>
      <c r="BZ294" s="3"/>
      <c r="CA294" s="3"/>
      <c r="CB294" s="3"/>
      <c r="CC294" s="3"/>
      <c r="CD294" s="3"/>
      <c r="CE294" s="3"/>
      <c r="CF294" s="3"/>
      <c r="CG294" s="3"/>
      <c r="CH294" s="3"/>
      <c r="CI294" s="3"/>
      <c r="CJ294" s="3"/>
      <c r="CK294" s="3"/>
      <c r="CL294" s="3"/>
      <c r="CM294" s="3"/>
      <c r="CN294" s="3"/>
      <c r="CO294" s="3"/>
      <c r="CP294" s="3"/>
      <c r="CQ294" s="3"/>
      <c r="CR294" s="3"/>
      <c r="CS294" s="3"/>
      <c r="CT294" s="3"/>
      <c r="CU294" s="3"/>
      <c r="CV294" s="3"/>
      <c r="CW294" s="3"/>
      <c r="CX294" s="3"/>
      <c r="CY294" s="3"/>
    </row>
    <row r="295" spans="1:103"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c r="BI295" s="3"/>
      <c r="BJ295" s="3"/>
      <c r="BK295" s="3"/>
      <c r="BL295" s="3"/>
      <c r="BM295" s="3"/>
      <c r="BN295" s="3"/>
      <c r="BO295" s="3"/>
      <c r="BP295" s="3"/>
      <c r="BQ295" s="3"/>
      <c r="BR295" s="3"/>
      <c r="BS295" s="3"/>
      <c r="BT295" s="3"/>
      <c r="BU295" s="3"/>
      <c r="BV295" s="3"/>
      <c r="BW295" s="3"/>
      <c r="BX295" s="3"/>
      <c r="BY295" s="3"/>
      <c r="BZ295" s="3"/>
      <c r="CA295" s="3"/>
      <c r="CB295" s="3"/>
      <c r="CC295" s="3"/>
      <c r="CD295" s="3"/>
      <c r="CE295" s="3"/>
      <c r="CF295" s="3"/>
      <c r="CG295" s="3"/>
      <c r="CH295" s="3"/>
      <c r="CI295" s="3"/>
      <c r="CJ295" s="3"/>
      <c r="CK295" s="3"/>
      <c r="CL295" s="3"/>
      <c r="CM295" s="3"/>
      <c r="CN295" s="3"/>
      <c r="CO295" s="3"/>
      <c r="CP295" s="3"/>
      <c r="CQ295" s="3"/>
      <c r="CR295" s="3"/>
      <c r="CS295" s="3"/>
      <c r="CT295" s="3"/>
      <c r="CU295" s="3"/>
      <c r="CV295" s="3"/>
      <c r="CW295" s="3"/>
      <c r="CX295" s="3"/>
      <c r="CY295" s="3"/>
    </row>
    <row r="296" spans="1:103"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c r="BK296" s="3"/>
      <c r="BL296" s="3"/>
      <c r="BM296" s="3"/>
      <c r="BN296" s="3"/>
      <c r="BO296" s="3"/>
      <c r="BP296" s="3"/>
      <c r="BQ296" s="3"/>
      <c r="BR296" s="3"/>
      <c r="BS296" s="3"/>
      <c r="BT296" s="3"/>
      <c r="BU296" s="3"/>
      <c r="BV296" s="3"/>
      <c r="BW296" s="3"/>
      <c r="BX296" s="3"/>
      <c r="BY296" s="3"/>
      <c r="BZ296" s="3"/>
      <c r="CA296" s="3"/>
      <c r="CB296" s="3"/>
      <c r="CC296" s="3"/>
      <c r="CD296" s="3"/>
      <c r="CE296" s="3"/>
      <c r="CF296" s="3"/>
      <c r="CG296" s="3"/>
      <c r="CH296" s="3"/>
      <c r="CI296" s="3"/>
      <c r="CJ296" s="3"/>
      <c r="CK296" s="3"/>
      <c r="CL296" s="3"/>
      <c r="CM296" s="3"/>
      <c r="CN296" s="3"/>
      <c r="CO296" s="3"/>
      <c r="CP296" s="3"/>
      <c r="CQ296" s="3"/>
      <c r="CR296" s="3"/>
      <c r="CS296" s="3"/>
      <c r="CT296" s="3"/>
      <c r="CU296" s="3"/>
      <c r="CV296" s="3"/>
      <c r="CW296" s="3"/>
      <c r="CX296" s="3"/>
      <c r="CY296" s="3"/>
    </row>
    <row r="297" spans="1:103"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c r="BH297" s="3"/>
      <c r="BI297" s="3"/>
      <c r="BJ297" s="3"/>
      <c r="BK297" s="3"/>
      <c r="BL297" s="3"/>
      <c r="BM297" s="3"/>
      <c r="BN297" s="3"/>
      <c r="BO297" s="3"/>
      <c r="BP297" s="3"/>
      <c r="BQ297" s="3"/>
      <c r="BR297" s="3"/>
      <c r="BS297" s="3"/>
      <c r="BT297" s="3"/>
      <c r="BU297" s="3"/>
      <c r="BV297" s="3"/>
      <c r="BW297" s="3"/>
      <c r="BX297" s="3"/>
      <c r="BY297" s="3"/>
      <c r="BZ297" s="3"/>
      <c r="CA297" s="3"/>
      <c r="CB297" s="3"/>
      <c r="CC297" s="3"/>
      <c r="CD297" s="3"/>
      <c r="CE297" s="3"/>
      <c r="CF297" s="3"/>
      <c r="CG297" s="3"/>
      <c r="CH297" s="3"/>
      <c r="CI297" s="3"/>
      <c r="CJ297" s="3"/>
      <c r="CK297" s="3"/>
      <c r="CL297" s="3"/>
      <c r="CM297" s="3"/>
      <c r="CN297" s="3"/>
      <c r="CO297" s="3"/>
      <c r="CP297" s="3"/>
      <c r="CQ297" s="3"/>
      <c r="CR297" s="3"/>
      <c r="CS297" s="3"/>
      <c r="CT297" s="3"/>
      <c r="CU297" s="3"/>
      <c r="CV297" s="3"/>
      <c r="CW297" s="3"/>
      <c r="CX297" s="3"/>
      <c r="CY297" s="3"/>
    </row>
    <row r="298" spans="1:103"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
      <c r="BM298" s="3"/>
      <c r="BN298" s="3"/>
      <c r="BO298" s="3"/>
      <c r="BP298" s="3"/>
      <c r="BQ298" s="3"/>
      <c r="BR298" s="3"/>
      <c r="BS298" s="3"/>
      <c r="BT298" s="3"/>
      <c r="BU298" s="3"/>
      <c r="BV298" s="3"/>
      <c r="BW298" s="3"/>
      <c r="BX298" s="3"/>
      <c r="BY298" s="3"/>
      <c r="BZ298" s="3"/>
      <c r="CA298" s="3"/>
      <c r="CB298" s="3"/>
      <c r="CC298" s="3"/>
      <c r="CD298" s="3"/>
      <c r="CE298" s="3"/>
      <c r="CF298" s="3"/>
      <c r="CG298" s="3"/>
      <c r="CH298" s="3"/>
      <c r="CI298" s="3"/>
      <c r="CJ298" s="3"/>
      <c r="CK298" s="3"/>
      <c r="CL298" s="3"/>
      <c r="CM298" s="3"/>
      <c r="CN298" s="3"/>
      <c r="CO298" s="3"/>
      <c r="CP298" s="3"/>
      <c r="CQ298" s="3"/>
      <c r="CR298" s="3"/>
      <c r="CS298" s="3"/>
      <c r="CT298" s="3"/>
      <c r="CU298" s="3"/>
      <c r="CV298" s="3"/>
      <c r="CW298" s="3"/>
      <c r="CX298" s="3"/>
      <c r="CY298" s="3"/>
    </row>
    <row r="299" spans="1:103"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c r="BM299" s="3"/>
      <c r="BN299" s="3"/>
      <c r="BO299" s="3"/>
      <c r="BP299" s="3"/>
      <c r="BQ299" s="3"/>
      <c r="BR299" s="3"/>
      <c r="BS299" s="3"/>
      <c r="BT299" s="3"/>
      <c r="BU299" s="3"/>
      <c r="BV299" s="3"/>
      <c r="BW299" s="3"/>
      <c r="BX299" s="3"/>
      <c r="BY299" s="3"/>
      <c r="BZ299" s="3"/>
      <c r="CA299" s="3"/>
      <c r="CB299" s="3"/>
      <c r="CC299" s="3"/>
      <c r="CD299" s="3"/>
      <c r="CE299" s="3"/>
      <c r="CF299" s="3"/>
      <c r="CG299" s="3"/>
      <c r="CH299" s="3"/>
      <c r="CI299" s="3"/>
      <c r="CJ299" s="3"/>
      <c r="CK299" s="3"/>
      <c r="CL299" s="3"/>
      <c r="CM299" s="3"/>
      <c r="CN299" s="3"/>
      <c r="CO299" s="3"/>
      <c r="CP299" s="3"/>
      <c r="CQ299" s="3"/>
      <c r="CR299" s="3"/>
      <c r="CS299" s="3"/>
      <c r="CT299" s="3"/>
      <c r="CU299" s="3"/>
      <c r="CV299" s="3"/>
      <c r="CW299" s="3"/>
      <c r="CX299" s="3"/>
      <c r="CY299" s="3"/>
    </row>
    <row r="300" spans="1:103"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c r="BK300" s="3"/>
      <c r="BL300" s="3"/>
      <c r="BM300" s="3"/>
      <c r="BN300" s="3"/>
      <c r="BO300" s="3"/>
      <c r="BP300" s="3"/>
      <c r="BQ300" s="3"/>
      <c r="BR300" s="3"/>
      <c r="BS300" s="3"/>
      <c r="BT300" s="3"/>
      <c r="BU300" s="3"/>
      <c r="BV300" s="3"/>
      <c r="BW300" s="3"/>
      <c r="BX300" s="3"/>
      <c r="BY300" s="3"/>
      <c r="BZ300" s="3"/>
      <c r="CA300" s="3"/>
      <c r="CB300" s="3"/>
      <c r="CC300" s="3"/>
      <c r="CD300" s="3"/>
      <c r="CE300" s="3"/>
      <c r="CF300" s="3"/>
      <c r="CG300" s="3"/>
      <c r="CH300" s="3"/>
      <c r="CI300" s="3"/>
      <c r="CJ300" s="3"/>
      <c r="CK300" s="3"/>
      <c r="CL300" s="3"/>
      <c r="CM300" s="3"/>
      <c r="CN300" s="3"/>
      <c r="CO300" s="3"/>
      <c r="CP300" s="3"/>
      <c r="CQ300" s="3"/>
      <c r="CR300" s="3"/>
      <c r="CS300" s="3"/>
      <c r="CT300" s="3"/>
      <c r="CU300" s="3"/>
      <c r="CV300" s="3"/>
      <c r="CW300" s="3"/>
      <c r="CX300" s="3"/>
      <c r="CY300" s="3"/>
    </row>
    <row r="301" spans="1:103"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c r="BR301" s="3"/>
      <c r="BS301" s="3"/>
      <c r="BT301" s="3"/>
      <c r="BU301" s="3"/>
      <c r="BV301" s="3"/>
      <c r="BW301" s="3"/>
      <c r="BX301" s="3"/>
      <c r="BY301" s="3"/>
      <c r="BZ301" s="3"/>
      <c r="CA301" s="3"/>
      <c r="CB301" s="3"/>
      <c r="CC301" s="3"/>
      <c r="CD301" s="3"/>
      <c r="CE301" s="3"/>
      <c r="CF301" s="3"/>
      <c r="CG301" s="3"/>
      <c r="CH301" s="3"/>
      <c r="CI301" s="3"/>
      <c r="CJ301" s="3"/>
      <c r="CK301" s="3"/>
      <c r="CL301" s="3"/>
      <c r="CM301" s="3"/>
      <c r="CN301" s="3"/>
      <c r="CO301" s="3"/>
      <c r="CP301" s="3"/>
      <c r="CQ301" s="3"/>
      <c r="CR301" s="3"/>
      <c r="CS301" s="3"/>
      <c r="CT301" s="3"/>
      <c r="CU301" s="3"/>
      <c r="CV301" s="3"/>
      <c r="CW301" s="3"/>
      <c r="CX301" s="3"/>
      <c r="CY301" s="3"/>
    </row>
    <row r="302" spans="1:103"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c r="BR302" s="3"/>
      <c r="BS302" s="3"/>
      <c r="BT302" s="3"/>
      <c r="BU302" s="3"/>
      <c r="BV302" s="3"/>
      <c r="BW302" s="3"/>
      <c r="BX302" s="3"/>
      <c r="BY302" s="3"/>
      <c r="BZ302" s="3"/>
      <c r="CA302" s="3"/>
      <c r="CB302" s="3"/>
      <c r="CC302" s="3"/>
      <c r="CD302" s="3"/>
      <c r="CE302" s="3"/>
      <c r="CF302" s="3"/>
      <c r="CG302" s="3"/>
      <c r="CH302" s="3"/>
      <c r="CI302" s="3"/>
      <c r="CJ302" s="3"/>
      <c r="CK302" s="3"/>
      <c r="CL302" s="3"/>
      <c r="CM302" s="3"/>
      <c r="CN302" s="3"/>
      <c r="CO302" s="3"/>
      <c r="CP302" s="3"/>
      <c r="CQ302" s="3"/>
      <c r="CR302" s="3"/>
      <c r="CS302" s="3"/>
      <c r="CT302" s="3"/>
      <c r="CU302" s="3"/>
      <c r="CV302" s="3"/>
      <c r="CW302" s="3"/>
      <c r="CX302" s="3"/>
      <c r="CY302" s="3"/>
    </row>
    <row r="303" spans="1:103"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c r="BR303" s="3"/>
      <c r="BS303" s="3"/>
      <c r="BT303" s="3"/>
      <c r="BU303" s="3"/>
      <c r="BV303" s="3"/>
      <c r="BW303" s="3"/>
      <c r="BX303" s="3"/>
      <c r="BY303" s="3"/>
      <c r="BZ303" s="3"/>
      <c r="CA303" s="3"/>
      <c r="CB303" s="3"/>
      <c r="CC303" s="3"/>
      <c r="CD303" s="3"/>
      <c r="CE303" s="3"/>
      <c r="CF303" s="3"/>
      <c r="CG303" s="3"/>
      <c r="CH303" s="3"/>
      <c r="CI303" s="3"/>
      <c r="CJ303" s="3"/>
      <c r="CK303" s="3"/>
      <c r="CL303" s="3"/>
      <c r="CM303" s="3"/>
      <c r="CN303" s="3"/>
      <c r="CO303" s="3"/>
      <c r="CP303" s="3"/>
      <c r="CQ303" s="3"/>
      <c r="CR303" s="3"/>
      <c r="CS303" s="3"/>
      <c r="CT303" s="3"/>
      <c r="CU303" s="3"/>
      <c r="CV303" s="3"/>
      <c r="CW303" s="3"/>
      <c r="CX303" s="3"/>
      <c r="CY303" s="3"/>
    </row>
    <row r="304" spans="1:103"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c r="BR304" s="3"/>
      <c r="BS304" s="3"/>
      <c r="BT304" s="3"/>
      <c r="BU304" s="3"/>
      <c r="BV304" s="3"/>
      <c r="BW304" s="3"/>
      <c r="BX304" s="3"/>
      <c r="BY304" s="3"/>
      <c r="BZ304" s="3"/>
      <c r="CA304" s="3"/>
      <c r="CB304" s="3"/>
      <c r="CC304" s="3"/>
      <c r="CD304" s="3"/>
      <c r="CE304" s="3"/>
      <c r="CF304" s="3"/>
      <c r="CG304" s="3"/>
      <c r="CH304" s="3"/>
      <c r="CI304" s="3"/>
      <c r="CJ304" s="3"/>
      <c r="CK304" s="3"/>
      <c r="CL304" s="3"/>
      <c r="CM304" s="3"/>
      <c r="CN304" s="3"/>
      <c r="CO304" s="3"/>
      <c r="CP304" s="3"/>
      <c r="CQ304" s="3"/>
      <c r="CR304" s="3"/>
      <c r="CS304" s="3"/>
      <c r="CT304" s="3"/>
      <c r="CU304" s="3"/>
      <c r="CV304" s="3"/>
      <c r="CW304" s="3"/>
      <c r="CX304" s="3"/>
      <c r="CY304" s="3"/>
    </row>
    <row r="305" spans="1:103"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c r="BR305" s="3"/>
      <c r="BS305" s="3"/>
      <c r="BT305" s="3"/>
      <c r="BU305" s="3"/>
      <c r="BV305" s="3"/>
      <c r="BW305" s="3"/>
      <c r="BX305" s="3"/>
      <c r="BY305" s="3"/>
      <c r="BZ305" s="3"/>
      <c r="CA305" s="3"/>
      <c r="CB305" s="3"/>
      <c r="CC305" s="3"/>
      <c r="CD305" s="3"/>
      <c r="CE305" s="3"/>
      <c r="CF305" s="3"/>
      <c r="CG305" s="3"/>
      <c r="CH305" s="3"/>
      <c r="CI305" s="3"/>
      <c r="CJ305" s="3"/>
      <c r="CK305" s="3"/>
      <c r="CL305" s="3"/>
      <c r="CM305" s="3"/>
      <c r="CN305" s="3"/>
      <c r="CO305" s="3"/>
      <c r="CP305" s="3"/>
      <c r="CQ305" s="3"/>
      <c r="CR305" s="3"/>
      <c r="CS305" s="3"/>
      <c r="CT305" s="3"/>
      <c r="CU305" s="3"/>
      <c r="CV305" s="3"/>
      <c r="CW305" s="3"/>
      <c r="CX305" s="3"/>
      <c r="CY305" s="3"/>
    </row>
    <row r="306" spans="1:103"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c r="BR306" s="3"/>
      <c r="BS306" s="3"/>
      <c r="BT306" s="3"/>
      <c r="BU306" s="3"/>
      <c r="BV306" s="3"/>
      <c r="BW306" s="3"/>
      <c r="BX306" s="3"/>
      <c r="BY306" s="3"/>
      <c r="BZ306" s="3"/>
      <c r="CA306" s="3"/>
      <c r="CB306" s="3"/>
      <c r="CC306" s="3"/>
      <c r="CD306" s="3"/>
      <c r="CE306" s="3"/>
      <c r="CF306" s="3"/>
      <c r="CG306" s="3"/>
      <c r="CH306" s="3"/>
      <c r="CI306" s="3"/>
      <c r="CJ306" s="3"/>
      <c r="CK306" s="3"/>
      <c r="CL306" s="3"/>
      <c r="CM306" s="3"/>
      <c r="CN306" s="3"/>
      <c r="CO306" s="3"/>
      <c r="CP306" s="3"/>
      <c r="CQ306" s="3"/>
      <c r="CR306" s="3"/>
      <c r="CS306" s="3"/>
      <c r="CT306" s="3"/>
      <c r="CU306" s="3"/>
      <c r="CV306" s="3"/>
      <c r="CW306" s="3"/>
      <c r="CX306" s="3"/>
      <c r="CY306" s="3"/>
    </row>
    <row r="307" spans="1:103"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c r="BR307" s="3"/>
      <c r="BS307" s="3"/>
      <c r="BT307" s="3"/>
      <c r="BU307" s="3"/>
      <c r="BV307" s="3"/>
      <c r="BW307" s="3"/>
      <c r="BX307" s="3"/>
      <c r="BY307" s="3"/>
      <c r="BZ307" s="3"/>
      <c r="CA307" s="3"/>
      <c r="CB307" s="3"/>
      <c r="CC307" s="3"/>
      <c r="CD307" s="3"/>
      <c r="CE307" s="3"/>
      <c r="CF307" s="3"/>
      <c r="CG307" s="3"/>
      <c r="CH307" s="3"/>
      <c r="CI307" s="3"/>
      <c r="CJ307" s="3"/>
      <c r="CK307" s="3"/>
      <c r="CL307" s="3"/>
      <c r="CM307" s="3"/>
      <c r="CN307" s="3"/>
      <c r="CO307" s="3"/>
      <c r="CP307" s="3"/>
      <c r="CQ307" s="3"/>
      <c r="CR307" s="3"/>
      <c r="CS307" s="3"/>
      <c r="CT307" s="3"/>
      <c r="CU307" s="3"/>
      <c r="CV307" s="3"/>
      <c r="CW307" s="3"/>
      <c r="CX307" s="3"/>
      <c r="CY307" s="3"/>
    </row>
    <row r="308" spans="1:103"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3"/>
      <c r="BE308" s="3"/>
      <c r="BF308" s="3"/>
      <c r="BG308" s="3"/>
      <c r="BH308" s="3"/>
      <c r="BI308" s="3"/>
      <c r="BJ308" s="3"/>
      <c r="BK308" s="3"/>
      <c r="BL308" s="3"/>
      <c r="BM308" s="3"/>
      <c r="BN308" s="3"/>
      <c r="BO308" s="3"/>
      <c r="BP308" s="3"/>
      <c r="BQ308" s="3"/>
      <c r="BR308" s="3"/>
      <c r="BS308" s="3"/>
      <c r="BT308" s="3"/>
      <c r="BU308" s="3"/>
      <c r="BV308" s="3"/>
      <c r="BW308" s="3"/>
      <c r="BX308" s="3"/>
      <c r="BY308" s="3"/>
      <c r="BZ308" s="3"/>
      <c r="CA308" s="3"/>
      <c r="CB308" s="3"/>
      <c r="CC308" s="3"/>
      <c r="CD308" s="3"/>
      <c r="CE308" s="3"/>
      <c r="CF308" s="3"/>
      <c r="CG308" s="3"/>
      <c r="CH308" s="3"/>
      <c r="CI308" s="3"/>
      <c r="CJ308" s="3"/>
      <c r="CK308" s="3"/>
      <c r="CL308" s="3"/>
      <c r="CM308" s="3"/>
      <c r="CN308" s="3"/>
      <c r="CO308" s="3"/>
      <c r="CP308" s="3"/>
      <c r="CQ308" s="3"/>
      <c r="CR308" s="3"/>
      <c r="CS308" s="3"/>
      <c r="CT308" s="3"/>
      <c r="CU308" s="3"/>
      <c r="CV308" s="3"/>
      <c r="CW308" s="3"/>
      <c r="CX308" s="3"/>
      <c r="CY308" s="3"/>
    </row>
    <row r="309" spans="1:103"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c r="BE309" s="3"/>
      <c r="BF309" s="3"/>
      <c r="BG309" s="3"/>
      <c r="BH309" s="3"/>
      <c r="BI309" s="3"/>
      <c r="BJ309" s="3"/>
      <c r="BK309" s="3"/>
      <c r="BL309" s="3"/>
      <c r="BM309" s="3"/>
      <c r="BN309" s="3"/>
      <c r="BO309" s="3"/>
      <c r="BP309" s="3"/>
      <c r="BQ309" s="3"/>
      <c r="BR309" s="3"/>
      <c r="BS309" s="3"/>
      <c r="BT309" s="3"/>
      <c r="BU309" s="3"/>
      <c r="BV309" s="3"/>
      <c r="BW309" s="3"/>
      <c r="BX309" s="3"/>
      <c r="BY309" s="3"/>
      <c r="BZ309" s="3"/>
      <c r="CA309" s="3"/>
      <c r="CB309" s="3"/>
      <c r="CC309" s="3"/>
      <c r="CD309" s="3"/>
      <c r="CE309" s="3"/>
      <c r="CF309" s="3"/>
      <c r="CG309" s="3"/>
      <c r="CH309" s="3"/>
      <c r="CI309" s="3"/>
      <c r="CJ309" s="3"/>
      <c r="CK309" s="3"/>
      <c r="CL309" s="3"/>
      <c r="CM309" s="3"/>
      <c r="CN309" s="3"/>
      <c r="CO309" s="3"/>
      <c r="CP309" s="3"/>
      <c r="CQ309" s="3"/>
      <c r="CR309" s="3"/>
      <c r="CS309" s="3"/>
      <c r="CT309" s="3"/>
      <c r="CU309" s="3"/>
      <c r="CV309" s="3"/>
      <c r="CW309" s="3"/>
      <c r="CX309" s="3"/>
      <c r="CY309" s="3"/>
    </row>
    <row r="310" spans="1:103"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c r="BG310" s="3"/>
      <c r="BH310" s="3"/>
      <c r="BI310" s="3"/>
      <c r="BJ310" s="3"/>
      <c r="BK310" s="3"/>
      <c r="BL310" s="3"/>
      <c r="BM310" s="3"/>
      <c r="BN310" s="3"/>
      <c r="BO310" s="3"/>
      <c r="BP310" s="3"/>
      <c r="BQ310" s="3"/>
      <c r="BR310" s="3"/>
      <c r="BS310" s="3"/>
      <c r="BT310" s="3"/>
      <c r="BU310" s="3"/>
      <c r="BV310" s="3"/>
      <c r="BW310" s="3"/>
      <c r="BX310" s="3"/>
      <c r="BY310" s="3"/>
      <c r="BZ310" s="3"/>
      <c r="CA310" s="3"/>
      <c r="CB310" s="3"/>
      <c r="CC310" s="3"/>
      <c r="CD310" s="3"/>
      <c r="CE310" s="3"/>
      <c r="CF310" s="3"/>
      <c r="CG310" s="3"/>
      <c r="CH310" s="3"/>
      <c r="CI310" s="3"/>
      <c r="CJ310" s="3"/>
      <c r="CK310" s="3"/>
      <c r="CL310" s="3"/>
      <c r="CM310" s="3"/>
      <c r="CN310" s="3"/>
      <c r="CO310" s="3"/>
      <c r="CP310" s="3"/>
      <c r="CQ310" s="3"/>
      <c r="CR310" s="3"/>
      <c r="CS310" s="3"/>
      <c r="CT310" s="3"/>
      <c r="CU310" s="3"/>
      <c r="CV310" s="3"/>
      <c r="CW310" s="3"/>
      <c r="CX310" s="3"/>
      <c r="CY310" s="3"/>
    </row>
    <row r="311" spans="1:103"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c r="BF311" s="3"/>
      <c r="BG311" s="3"/>
      <c r="BH311" s="3"/>
      <c r="BI311" s="3"/>
      <c r="BJ311" s="3"/>
      <c r="BK311" s="3"/>
      <c r="BL311" s="3"/>
      <c r="BM311" s="3"/>
      <c r="BN311" s="3"/>
      <c r="BO311" s="3"/>
      <c r="BP311" s="3"/>
      <c r="BQ311" s="3"/>
      <c r="BR311" s="3"/>
      <c r="BS311" s="3"/>
      <c r="BT311" s="3"/>
      <c r="BU311" s="3"/>
      <c r="BV311" s="3"/>
      <c r="BW311" s="3"/>
      <c r="BX311" s="3"/>
      <c r="BY311" s="3"/>
      <c r="BZ311" s="3"/>
      <c r="CA311" s="3"/>
      <c r="CB311" s="3"/>
      <c r="CC311" s="3"/>
      <c r="CD311" s="3"/>
      <c r="CE311" s="3"/>
      <c r="CF311" s="3"/>
      <c r="CG311" s="3"/>
      <c r="CH311" s="3"/>
      <c r="CI311" s="3"/>
      <c r="CJ311" s="3"/>
      <c r="CK311" s="3"/>
      <c r="CL311" s="3"/>
      <c r="CM311" s="3"/>
      <c r="CN311" s="3"/>
      <c r="CO311" s="3"/>
      <c r="CP311" s="3"/>
      <c r="CQ311" s="3"/>
      <c r="CR311" s="3"/>
      <c r="CS311" s="3"/>
      <c r="CT311" s="3"/>
      <c r="CU311" s="3"/>
      <c r="CV311" s="3"/>
      <c r="CW311" s="3"/>
      <c r="CX311" s="3"/>
      <c r="CY311" s="3"/>
    </row>
    <row r="312" spans="1:103"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3"/>
      <c r="BF312" s="3"/>
      <c r="BG312" s="3"/>
      <c r="BH312" s="3"/>
      <c r="BI312" s="3"/>
      <c r="BJ312" s="3"/>
      <c r="BK312" s="3"/>
      <c r="BL312" s="3"/>
      <c r="BM312" s="3"/>
      <c r="BN312" s="3"/>
      <c r="BO312" s="3"/>
      <c r="BP312" s="3"/>
      <c r="BQ312" s="3"/>
      <c r="BR312" s="3"/>
      <c r="BS312" s="3"/>
      <c r="BT312" s="3"/>
      <c r="BU312" s="3"/>
      <c r="BV312" s="3"/>
      <c r="BW312" s="3"/>
      <c r="BX312" s="3"/>
      <c r="BY312" s="3"/>
      <c r="BZ312" s="3"/>
      <c r="CA312" s="3"/>
      <c r="CB312" s="3"/>
      <c r="CC312" s="3"/>
      <c r="CD312" s="3"/>
      <c r="CE312" s="3"/>
      <c r="CF312" s="3"/>
      <c r="CG312" s="3"/>
      <c r="CH312" s="3"/>
      <c r="CI312" s="3"/>
      <c r="CJ312" s="3"/>
      <c r="CK312" s="3"/>
      <c r="CL312" s="3"/>
      <c r="CM312" s="3"/>
      <c r="CN312" s="3"/>
      <c r="CO312" s="3"/>
      <c r="CP312" s="3"/>
      <c r="CQ312" s="3"/>
      <c r="CR312" s="3"/>
      <c r="CS312" s="3"/>
      <c r="CT312" s="3"/>
      <c r="CU312" s="3"/>
      <c r="CV312" s="3"/>
      <c r="CW312" s="3"/>
      <c r="CX312" s="3"/>
      <c r="CY312" s="3"/>
    </row>
    <row r="313" spans="1:103"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c r="BF313" s="3"/>
      <c r="BG313" s="3"/>
      <c r="BH313" s="3"/>
      <c r="BI313" s="3"/>
      <c r="BJ313" s="3"/>
      <c r="BK313" s="3"/>
      <c r="BL313" s="3"/>
      <c r="BM313" s="3"/>
      <c r="BN313" s="3"/>
      <c r="BO313" s="3"/>
      <c r="BP313" s="3"/>
      <c r="BQ313" s="3"/>
      <c r="BR313" s="3"/>
      <c r="BS313" s="3"/>
      <c r="BT313" s="3"/>
      <c r="BU313" s="3"/>
      <c r="BV313" s="3"/>
      <c r="BW313" s="3"/>
      <c r="BX313" s="3"/>
      <c r="BY313" s="3"/>
      <c r="BZ313" s="3"/>
      <c r="CA313" s="3"/>
      <c r="CB313" s="3"/>
      <c r="CC313" s="3"/>
      <c r="CD313" s="3"/>
      <c r="CE313" s="3"/>
      <c r="CF313" s="3"/>
      <c r="CG313" s="3"/>
      <c r="CH313" s="3"/>
      <c r="CI313" s="3"/>
      <c r="CJ313" s="3"/>
      <c r="CK313" s="3"/>
      <c r="CL313" s="3"/>
      <c r="CM313" s="3"/>
      <c r="CN313" s="3"/>
      <c r="CO313" s="3"/>
      <c r="CP313" s="3"/>
      <c r="CQ313" s="3"/>
      <c r="CR313" s="3"/>
      <c r="CS313" s="3"/>
      <c r="CT313" s="3"/>
      <c r="CU313" s="3"/>
      <c r="CV313" s="3"/>
      <c r="CW313" s="3"/>
      <c r="CX313" s="3"/>
      <c r="CY313" s="3"/>
    </row>
    <row r="314" spans="1:103"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c r="BG314" s="3"/>
      <c r="BH314" s="3"/>
      <c r="BI314" s="3"/>
      <c r="BJ314" s="3"/>
      <c r="BK314" s="3"/>
      <c r="BL314" s="3"/>
      <c r="BM314" s="3"/>
      <c r="BN314" s="3"/>
      <c r="BO314" s="3"/>
      <c r="BP314" s="3"/>
      <c r="BQ314" s="3"/>
      <c r="BR314" s="3"/>
      <c r="BS314" s="3"/>
      <c r="BT314" s="3"/>
      <c r="BU314" s="3"/>
      <c r="BV314" s="3"/>
      <c r="BW314" s="3"/>
      <c r="BX314" s="3"/>
      <c r="BY314" s="3"/>
      <c r="BZ314" s="3"/>
      <c r="CA314" s="3"/>
      <c r="CB314" s="3"/>
      <c r="CC314" s="3"/>
      <c r="CD314" s="3"/>
      <c r="CE314" s="3"/>
      <c r="CF314" s="3"/>
      <c r="CG314" s="3"/>
      <c r="CH314" s="3"/>
      <c r="CI314" s="3"/>
      <c r="CJ314" s="3"/>
      <c r="CK314" s="3"/>
      <c r="CL314" s="3"/>
      <c r="CM314" s="3"/>
      <c r="CN314" s="3"/>
      <c r="CO314" s="3"/>
      <c r="CP314" s="3"/>
      <c r="CQ314" s="3"/>
      <c r="CR314" s="3"/>
      <c r="CS314" s="3"/>
      <c r="CT314" s="3"/>
      <c r="CU314" s="3"/>
      <c r="CV314" s="3"/>
      <c r="CW314" s="3"/>
      <c r="CX314" s="3"/>
      <c r="CY314" s="3"/>
    </row>
    <row r="315" spans="1:103"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c r="BH315" s="3"/>
      <c r="BI315" s="3"/>
      <c r="BJ315" s="3"/>
      <c r="BK315" s="3"/>
      <c r="BL315" s="3"/>
      <c r="BM315" s="3"/>
      <c r="BN315" s="3"/>
      <c r="BO315" s="3"/>
      <c r="BP315" s="3"/>
      <c r="BQ315" s="3"/>
      <c r="BR315" s="3"/>
      <c r="BS315" s="3"/>
      <c r="BT315" s="3"/>
      <c r="BU315" s="3"/>
      <c r="BV315" s="3"/>
      <c r="BW315" s="3"/>
      <c r="BX315" s="3"/>
      <c r="BY315" s="3"/>
      <c r="BZ315" s="3"/>
      <c r="CA315" s="3"/>
      <c r="CB315" s="3"/>
      <c r="CC315" s="3"/>
      <c r="CD315" s="3"/>
      <c r="CE315" s="3"/>
      <c r="CF315" s="3"/>
      <c r="CG315" s="3"/>
      <c r="CH315" s="3"/>
      <c r="CI315" s="3"/>
      <c r="CJ315" s="3"/>
      <c r="CK315" s="3"/>
      <c r="CL315" s="3"/>
      <c r="CM315" s="3"/>
      <c r="CN315" s="3"/>
      <c r="CO315" s="3"/>
      <c r="CP315" s="3"/>
      <c r="CQ315" s="3"/>
      <c r="CR315" s="3"/>
      <c r="CS315" s="3"/>
      <c r="CT315" s="3"/>
      <c r="CU315" s="3"/>
      <c r="CV315" s="3"/>
      <c r="CW315" s="3"/>
      <c r="CX315" s="3"/>
      <c r="CY315" s="3"/>
    </row>
    <row r="316" spans="1:103"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c r="BA316" s="3"/>
      <c r="BB316" s="3"/>
      <c r="BC316" s="3"/>
      <c r="BD316" s="3"/>
      <c r="BE316" s="3"/>
      <c r="BF316" s="3"/>
      <c r="BG316" s="3"/>
      <c r="BH316" s="3"/>
      <c r="BI316" s="3"/>
      <c r="BJ316" s="3"/>
      <c r="BK316" s="3"/>
      <c r="BL316" s="3"/>
      <c r="BM316" s="3"/>
      <c r="BN316" s="3"/>
      <c r="BO316" s="3"/>
      <c r="BP316" s="3"/>
      <c r="BQ316" s="3"/>
      <c r="BR316" s="3"/>
      <c r="BS316" s="3"/>
      <c r="BT316" s="3"/>
      <c r="BU316" s="3"/>
      <c r="BV316" s="3"/>
      <c r="BW316" s="3"/>
      <c r="BX316" s="3"/>
      <c r="BY316" s="3"/>
      <c r="BZ316" s="3"/>
      <c r="CA316" s="3"/>
      <c r="CB316" s="3"/>
      <c r="CC316" s="3"/>
      <c r="CD316" s="3"/>
      <c r="CE316" s="3"/>
      <c r="CF316" s="3"/>
      <c r="CG316" s="3"/>
      <c r="CH316" s="3"/>
      <c r="CI316" s="3"/>
      <c r="CJ316" s="3"/>
      <c r="CK316" s="3"/>
      <c r="CL316" s="3"/>
      <c r="CM316" s="3"/>
      <c r="CN316" s="3"/>
      <c r="CO316" s="3"/>
      <c r="CP316" s="3"/>
      <c r="CQ316" s="3"/>
      <c r="CR316" s="3"/>
      <c r="CS316" s="3"/>
      <c r="CT316" s="3"/>
      <c r="CU316" s="3"/>
      <c r="CV316" s="3"/>
      <c r="CW316" s="3"/>
      <c r="CX316" s="3"/>
      <c r="CY316" s="3"/>
    </row>
    <row r="317" spans="1:103"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c r="BA317" s="3"/>
      <c r="BB317" s="3"/>
      <c r="BC317" s="3"/>
      <c r="BD317" s="3"/>
      <c r="BE317" s="3"/>
      <c r="BF317" s="3"/>
      <c r="BG317" s="3"/>
      <c r="BH317" s="3"/>
      <c r="BI317" s="3"/>
      <c r="BJ317" s="3"/>
      <c r="BK317" s="3"/>
      <c r="BL317" s="3"/>
      <c r="BM317" s="3"/>
      <c r="BN317" s="3"/>
      <c r="BO317" s="3"/>
      <c r="BP317" s="3"/>
      <c r="BQ317" s="3"/>
      <c r="BR317" s="3"/>
      <c r="BS317" s="3"/>
      <c r="BT317" s="3"/>
      <c r="BU317" s="3"/>
      <c r="BV317" s="3"/>
      <c r="BW317" s="3"/>
      <c r="BX317" s="3"/>
      <c r="BY317" s="3"/>
      <c r="BZ317" s="3"/>
      <c r="CA317" s="3"/>
      <c r="CB317" s="3"/>
      <c r="CC317" s="3"/>
      <c r="CD317" s="3"/>
      <c r="CE317" s="3"/>
      <c r="CF317" s="3"/>
      <c r="CG317" s="3"/>
      <c r="CH317" s="3"/>
      <c r="CI317" s="3"/>
      <c r="CJ317" s="3"/>
      <c r="CK317" s="3"/>
      <c r="CL317" s="3"/>
      <c r="CM317" s="3"/>
      <c r="CN317" s="3"/>
      <c r="CO317" s="3"/>
      <c r="CP317" s="3"/>
      <c r="CQ317" s="3"/>
      <c r="CR317" s="3"/>
      <c r="CS317" s="3"/>
      <c r="CT317" s="3"/>
      <c r="CU317" s="3"/>
      <c r="CV317" s="3"/>
      <c r="CW317" s="3"/>
      <c r="CX317" s="3"/>
      <c r="CY317" s="3"/>
    </row>
    <row r="318" spans="1:103"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c r="BA318" s="3"/>
      <c r="BB318" s="3"/>
      <c r="BC318" s="3"/>
      <c r="BD318" s="3"/>
      <c r="BE318" s="3"/>
      <c r="BF318" s="3"/>
      <c r="BG318" s="3"/>
      <c r="BH318" s="3"/>
      <c r="BI318" s="3"/>
      <c r="BJ318" s="3"/>
      <c r="BK318" s="3"/>
      <c r="BL318" s="3"/>
      <c r="BM318" s="3"/>
      <c r="BN318" s="3"/>
      <c r="BO318" s="3"/>
      <c r="BP318" s="3"/>
      <c r="BQ318" s="3"/>
      <c r="BR318" s="3"/>
      <c r="BS318" s="3"/>
      <c r="BT318" s="3"/>
      <c r="BU318" s="3"/>
      <c r="BV318" s="3"/>
      <c r="BW318" s="3"/>
      <c r="BX318" s="3"/>
      <c r="BY318" s="3"/>
      <c r="BZ318" s="3"/>
      <c r="CA318" s="3"/>
      <c r="CB318" s="3"/>
      <c r="CC318" s="3"/>
      <c r="CD318" s="3"/>
      <c r="CE318" s="3"/>
      <c r="CF318" s="3"/>
      <c r="CG318" s="3"/>
      <c r="CH318" s="3"/>
      <c r="CI318" s="3"/>
      <c r="CJ318" s="3"/>
      <c r="CK318" s="3"/>
      <c r="CL318" s="3"/>
      <c r="CM318" s="3"/>
      <c r="CN318" s="3"/>
      <c r="CO318" s="3"/>
      <c r="CP318" s="3"/>
      <c r="CQ318" s="3"/>
      <c r="CR318" s="3"/>
      <c r="CS318" s="3"/>
      <c r="CT318" s="3"/>
      <c r="CU318" s="3"/>
      <c r="CV318" s="3"/>
      <c r="CW318" s="3"/>
      <c r="CX318" s="3"/>
      <c r="CY318" s="3"/>
    </row>
    <row r="319" spans="1:103"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c r="BA319" s="3"/>
      <c r="BB319" s="3"/>
      <c r="BC319" s="3"/>
      <c r="BD319" s="3"/>
      <c r="BE319" s="3"/>
      <c r="BF319" s="3"/>
      <c r="BG319" s="3"/>
      <c r="BH319" s="3"/>
      <c r="BI319" s="3"/>
      <c r="BJ319" s="3"/>
      <c r="BK319" s="3"/>
      <c r="BL319" s="3"/>
      <c r="BM319" s="3"/>
      <c r="BN319" s="3"/>
      <c r="BO319" s="3"/>
      <c r="BP319" s="3"/>
      <c r="BQ319" s="3"/>
      <c r="BR319" s="3"/>
      <c r="BS319" s="3"/>
      <c r="BT319" s="3"/>
      <c r="BU319" s="3"/>
      <c r="BV319" s="3"/>
      <c r="BW319" s="3"/>
      <c r="BX319" s="3"/>
      <c r="BY319" s="3"/>
      <c r="BZ319" s="3"/>
      <c r="CA319" s="3"/>
      <c r="CB319" s="3"/>
      <c r="CC319" s="3"/>
      <c r="CD319" s="3"/>
      <c r="CE319" s="3"/>
      <c r="CF319" s="3"/>
      <c r="CG319" s="3"/>
      <c r="CH319" s="3"/>
      <c r="CI319" s="3"/>
      <c r="CJ319" s="3"/>
      <c r="CK319" s="3"/>
      <c r="CL319" s="3"/>
      <c r="CM319" s="3"/>
      <c r="CN319" s="3"/>
      <c r="CO319" s="3"/>
      <c r="CP319" s="3"/>
      <c r="CQ319" s="3"/>
      <c r="CR319" s="3"/>
      <c r="CS319" s="3"/>
      <c r="CT319" s="3"/>
      <c r="CU319" s="3"/>
      <c r="CV319" s="3"/>
      <c r="CW319" s="3"/>
      <c r="CX319" s="3"/>
      <c r="CY319" s="3"/>
    </row>
    <row r="320" spans="1:103"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c r="BA320" s="3"/>
      <c r="BB320" s="3"/>
      <c r="BC320" s="3"/>
      <c r="BD320" s="3"/>
      <c r="BE320" s="3"/>
      <c r="BF320" s="3"/>
      <c r="BG320" s="3"/>
      <c r="BH320" s="3"/>
      <c r="BI320" s="3"/>
      <c r="BJ320" s="3"/>
      <c r="BK320" s="3"/>
      <c r="BL320" s="3"/>
      <c r="BM320" s="3"/>
      <c r="BN320" s="3"/>
      <c r="BO320" s="3"/>
      <c r="BP320" s="3"/>
      <c r="BQ320" s="3"/>
      <c r="BR320" s="3"/>
      <c r="BS320" s="3"/>
      <c r="BT320" s="3"/>
      <c r="BU320" s="3"/>
      <c r="BV320" s="3"/>
      <c r="BW320" s="3"/>
      <c r="BX320" s="3"/>
      <c r="BY320" s="3"/>
      <c r="BZ320" s="3"/>
      <c r="CA320" s="3"/>
      <c r="CB320" s="3"/>
      <c r="CC320" s="3"/>
      <c r="CD320" s="3"/>
      <c r="CE320" s="3"/>
      <c r="CF320" s="3"/>
      <c r="CG320" s="3"/>
      <c r="CH320" s="3"/>
      <c r="CI320" s="3"/>
      <c r="CJ320" s="3"/>
      <c r="CK320" s="3"/>
      <c r="CL320" s="3"/>
      <c r="CM320" s="3"/>
      <c r="CN320" s="3"/>
      <c r="CO320" s="3"/>
      <c r="CP320" s="3"/>
      <c r="CQ320" s="3"/>
      <c r="CR320" s="3"/>
      <c r="CS320" s="3"/>
      <c r="CT320" s="3"/>
      <c r="CU320" s="3"/>
      <c r="CV320" s="3"/>
      <c r="CW320" s="3"/>
      <c r="CX320" s="3"/>
      <c r="CY320" s="3"/>
    </row>
    <row r="321" spans="1:103"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c r="BA321" s="3"/>
      <c r="BB321" s="3"/>
      <c r="BC321" s="3"/>
      <c r="BD321" s="3"/>
      <c r="BE321" s="3"/>
      <c r="BF321" s="3"/>
      <c r="BG321" s="3"/>
      <c r="BH321" s="3"/>
      <c r="BI321" s="3"/>
      <c r="BJ321" s="3"/>
      <c r="BK321" s="3"/>
      <c r="BL321" s="3"/>
      <c r="BM321" s="3"/>
      <c r="BN321" s="3"/>
      <c r="BO321" s="3"/>
      <c r="BP321" s="3"/>
      <c r="BQ321" s="3"/>
      <c r="BR321" s="3"/>
      <c r="BS321" s="3"/>
      <c r="BT321" s="3"/>
      <c r="BU321" s="3"/>
      <c r="BV321" s="3"/>
      <c r="BW321" s="3"/>
      <c r="BX321" s="3"/>
      <c r="BY321" s="3"/>
      <c r="BZ321" s="3"/>
      <c r="CA321" s="3"/>
      <c r="CB321" s="3"/>
      <c r="CC321" s="3"/>
      <c r="CD321" s="3"/>
      <c r="CE321" s="3"/>
      <c r="CF321" s="3"/>
      <c r="CG321" s="3"/>
      <c r="CH321" s="3"/>
      <c r="CI321" s="3"/>
      <c r="CJ321" s="3"/>
      <c r="CK321" s="3"/>
      <c r="CL321" s="3"/>
      <c r="CM321" s="3"/>
      <c r="CN321" s="3"/>
      <c r="CO321" s="3"/>
      <c r="CP321" s="3"/>
      <c r="CQ321" s="3"/>
      <c r="CR321" s="3"/>
      <c r="CS321" s="3"/>
      <c r="CT321" s="3"/>
      <c r="CU321" s="3"/>
      <c r="CV321" s="3"/>
      <c r="CW321" s="3"/>
      <c r="CX321" s="3"/>
      <c r="CY321" s="3"/>
    </row>
    <row r="322" spans="1:103"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c r="BA322" s="3"/>
      <c r="BB322" s="3"/>
      <c r="BC322" s="3"/>
      <c r="BD322" s="3"/>
      <c r="BE322" s="3"/>
      <c r="BF322" s="3"/>
      <c r="BG322" s="3"/>
      <c r="BH322" s="3"/>
      <c r="BI322" s="3"/>
      <c r="BJ322" s="3"/>
      <c r="BK322" s="3"/>
      <c r="BL322" s="3"/>
      <c r="BM322" s="3"/>
      <c r="BN322" s="3"/>
      <c r="BO322" s="3"/>
      <c r="BP322" s="3"/>
      <c r="BQ322" s="3"/>
      <c r="BR322" s="3"/>
      <c r="BS322" s="3"/>
      <c r="BT322" s="3"/>
      <c r="BU322" s="3"/>
      <c r="BV322" s="3"/>
      <c r="BW322" s="3"/>
      <c r="BX322" s="3"/>
      <c r="BY322" s="3"/>
      <c r="BZ322" s="3"/>
      <c r="CA322" s="3"/>
      <c r="CB322" s="3"/>
      <c r="CC322" s="3"/>
      <c r="CD322" s="3"/>
      <c r="CE322" s="3"/>
      <c r="CF322" s="3"/>
      <c r="CG322" s="3"/>
      <c r="CH322" s="3"/>
      <c r="CI322" s="3"/>
      <c r="CJ322" s="3"/>
      <c r="CK322" s="3"/>
      <c r="CL322" s="3"/>
      <c r="CM322" s="3"/>
      <c r="CN322" s="3"/>
      <c r="CO322" s="3"/>
      <c r="CP322" s="3"/>
      <c r="CQ322" s="3"/>
      <c r="CR322" s="3"/>
      <c r="CS322" s="3"/>
      <c r="CT322" s="3"/>
      <c r="CU322" s="3"/>
      <c r="CV322" s="3"/>
      <c r="CW322" s="3"/>
      <c r="CX322" s="3"/>
      <c r="CY322" s="3"/>
    </row>
    <row r="323" spans="1:103"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c r="BA323" s="3"/>
      <c r="BB323" s="3"/>
      <c r="BC323" s="3"/>
      <c r="BD323" s="3"/>
      <c r="BE323" s="3"/>
      <c r="BF323" s="3"/>
      <c r="BG323" s="3"/>
      <c r="BH323" s="3"/>
      <c r="BI323" s="3"/>
      <c r="BJ323" s="3"/>
      <c r="BK323" s="3"/>
      <c r="BL323" s="3"/>
      <c r="BM323" s="3"/>
      <c r="BN323" s="3"/>
      <c r="BO323" s="3"/>
      <c r="BP323" s="3"/>
      <c r="BQ323" s="3"/>
      <c r="BR323" s="3"/>
      <c r="BS323" s="3"/>
      <c r="BT323" s="3"/>
      <c r="BU323" s="3"/>
      <c r="BV323" s="3"/>
      <c r="BW323" s="3"/>
      <c r="BX323" s="3"/>
      <c r="BY323" s="3"/>
      <c r="BZ323" s="3"/>
      <c r="CA323" s="3"/>
      <c r="CB323" s="3"/>
      <c r="CC323" s="3"/>
      <c r="CD323" s="3"/>
      <c r="CE323" s="3"/>
      <c r="CF323" s="3"/>
      <c r="CG323" s="3"/>
      <c r="CH323" s="3"/>
      <c r="CI323" s="3"/>
      <c r="CJ323" s="3"/>
      <c r="CK323" s="3"/>
      <c r="CL323" s="3"/>
      <c r="CM323" s="3"/>
      <c r="CN323" s="3"/>
      <c r="CO323" s="3"/>
      <c r="CP323" s="3"/>
      <c r="CQ323" s="3"/>
      <c r="CR323" s="3"/>
      <c r="CS323" s="3"/>
      <c r="CT323" s="3"/>
      <c r="CU323" s="3"/>
      <c r="CV323" s="3"/>
      <c r="CW323" s="3"/>
      <c r="CX323" s="3"/>
      <c r="CY323" s="3"/>
    </row>
    <row r="324" spans="1:103"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c r="AZ324" s="3"/>
      <c r="BA324" s="3"/>
      <c r="BB324" s="3"/>
      <c r="BC324" s="3"/>
      <c r="BD324" s="3"/>
      <c r="BE324" s="3"/>
      <c r="BF324" s="3"/>
      <c r="BG324" s="3"/>
      <c r="BH324" s="3"/>
      <c r="BI324" s="3"/>
      <c r="BJ324" s="3"/>
      <c r="BK324" s="3"/>
      <c r="BL324" s="3"/>
      <c r="BM324" s="3"/>
      <c r="BN324" s="3"/>
      <c r="BO324" s="3"/>
      <c r="BP324" s="3"/>
      <c r="BQ324" s="3"/>
      <c r="BR324" s="3"/>
      <c r="BS324" s="3"/>
      <c r="BT324" s="3"/>
      <c r="BU324" s="3"/>
      <c r="BV324" s="3"/>
      <c r="BW324" s="3"/>
      <c r="BX324" s="3"/>
      <c r="BY324" s="3"/>
      <c r="BZ324" s="3"/>
      <c r="CA324" s="3"/>
      <c r="CB324" s="3"/>
      <c r="CC324" s="3"/>
      <c r="CD324" s="3"/>
      <c r="CE324" s="3"/>
      <c r="CF324" s="3"/>
      <c r="CG324" s="3"/>
      <c r="CH324" s="3"/>
      <c r="CI324" s="3"/>
      <c r="CJ324" s="3"/>
      <c r="CK324" s="3"/>
      <c r="CL324" s="3"/>
      <c r="CM324" s="3"/>
      <c r="CN324" s="3"/>
      <c r="CO324" s="3"/>
      <c r="CP324" s="3"/>
      <c r="CQ324" s="3"/>
      <c r="CR324" s="3"/>
      <c r="CS324" s="3"/>
      <c r="CT324" s="3"/>
      <c r="CU324" s="3"/>
      <c r="CV324" s="3"/>
      <c r="CW324" s="3"/>
      <c r="CX324" s="3"/>
      <c r="CY324" s="3"/>
    </row>
    <row r="325" spans="1:103"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c r="AZ325" s="3"/>
      <c r="BA325" s="3"/>
      <c r="BB325" s="3"/>
      <c r="BC325" s="3"/>
      <c r="BD325" s="3"/>
      <c r="BE325" s="3"/>
      <c r="BF325" s="3"/>
      <c r="BG325" s="3"/>
      <c r="BH325" s="3"/>
      <c r="BI325" s="3"/>
      <c r="BJ325" s="3"/>
      <c r="BK325" s="3"/>
      <c r="BL325" s="3"/>
      <c r="BM325" s="3"/>
      <c r="BN325" s="3"/>
      <c r="BO325" s="3"/>
      <c r="BP325" s="3"/>
      <c r="BQ325" s="3"/>
      <c r="BR325" s="3"/>
      <c r="BS325" s="3"/>
      <c r="BT325" s="3"/>
      <c r="BU325" s="3"/>
      <c r="BV325" s="3"/>
      <c r="BW325" s="3"/>
      <c r="BX325" s="3"/>
      <c r="BY325" s="3"/>
      <c r="BZ325" s="3"/>
      <c r="CA325" s="3"/>
      <c r="CB325" s="3"/>
      <c r="CC325" s="3"/>
      <c r="CD325" s="3"/>
      <c r="CE325" s="3"/>
      <c r="CF325" s="3"/>
      <c r="CG325" s="3"/>
      <c r="CH325" s="3"/>
      <c r="CI325" s="3"/>
      <c r="CJ325" s="3"/>
      <c r="CK325" s="3"/>
      <c r="CL325" s="3"/>
      <c r="CM325" s="3"/>
      <c r="CN325" s="3"/>
      <c r="CO325" s="3"/>
      <c r="CP325" s="3"/>
      <c r="CQ325" s="3"/>
      <c r="CR325" s="3"/>
      <c r="CS325" s="3"/>
      <c r="CT325" s="3"/>
      <c r="CU325" s="3"/>
      <c r="CV325" s="3"/>
      <c r="CW325" s="3"/>
      <c r="CX325" s="3"/>
      <c r="CY325" s="3"/>
    </row>
    <row r="326" spans="1:103"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c r="BA326" s="3"/>
      <c r="BB326" s="3"/>
      <c r="BC326" s="3"/>
      <c r="BD326" s="3"/>
      <c r="BE326" s="3"/>
      <c r="BF326" s="3"/>
      <c r="BG326" s="3"/>
      <c r="BH326" s="3"/>
      <c r="BI326" s="3"/>
      <c r="BJ326" s="3"/>
      <c r="BK326" s="3"/>
      <c r="BL326" s="3"/>
      <c r="BM326" s="3"/>
      <c r="BN326" s="3"/>
      <c r="BO326" s="3"/>
      <c r="BP326" s="3"/>
      <c r="BQ326" s="3"/>
      <c r="BR326" s="3"/>
      <c r="BS326" s="3"/>
      <c r="BT326" s="3"/>
      <c r="BU326" s="3"/>
      <c r="BV326" s="3"/>
      <c r="BW326" s="3"/>
      <c r="BX326" s="3"/>
      <c r="BY326" s="3"/>
      <c r="BZ326" s="3"/>
      <c r="CA326" s="3"/>
      <c r="CB326" s="3"/>
      <c r="CC326" s="3"/>
      <c r="CD326" s="3"/>
      <c r="CE326" s="3"/>
      <c r="CF326" s="3"/>
      <c r="CG326" s="3"/>
      <c r="CH326" s="3"/>
      <c r="CI326" s="3"/>
      <c r="CJ326" s="3"/>
      <c r="CK326" s="3"/>
      <c r="CL326" s="3"/>
      <c r="CM326" s="3"/>
      <c r="CN326" s="3"/>
      <c r="CO326" s="3"/>
      <c r="CP326" s="3"/>
      <c r="CQ326" s="3"/>
      <c r="CR326" s="3"/>
      <c r="CS326" s="3"/>
      <c r="CT326" s="3"/>
      <c r="CU326" s="3"/>
      <c r="CV326" s="3"/>
      <c r="CW326" s="3"/>
      <c r="CX326" s="3"/>
      <c r="CY326" s="3"/>
    </row>
    <row r="327" spans="1:103"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c r="AZ327" s="3"/>
      <c r="BA327" s="3"/>
      <c r="BB327" s="3"/>
      <c r="BC327" s="3"/>
      <c r="BD327" s="3"/>
      <c r="BE327" s="3"/>
      <c r="BF327" s="3"/>
      <c r="BG327" s="3"/>
      <c r="BH327" s="3"/>
      <c r="BI327" s="3"/>
      <c r="BJ327" s="3"/>
      <c r="BK327" s="3"/>
      <c r="BL327" s="3"/>
      <c r="BM327" s="3"/>
      <c r="BN327" s="3"/>
      <c r="BO327" s="3"/>
      <c r="BP327" s="3"/>
      <c r="BQ327" s="3"/>
      <c r="BR327" s="3"/>
      <c r="BS327" s="3"/>
      <c r="BT327" s="3"/>
      <c r="BU327" s="3"/>
      <c r="BV327" s="3"/>
      <c r="BW327" s="3"/>
      <c r="BX327" s="3"/>
      <c r="BY327" s="3"/>
      <c r="BZ327" s="3"/>
      <c r="CA327" s="3"/>
      <c r="CB327" s="3"/>
      <c r="CC327" s="3"/>
      <c r="CD327" s="3"/>
      <c r="CE327" s="3"/>
      <c r="CF327" s="3"/>
      <c r="CG327" s="3"/>
      <c r="CH327" s="3"/>
      <c r="CI327" s="3"/>
      <c r="CJ327" s="3"/>
      <c r="CK327" s="3"/>
      <c r="CL327" s="3"/>
      <c r="CM327" s="3"/>
      <c r="CN327" s="3"/>
      <c r="CO327" s="3"/>
      <c r="CP327" s="3"/>
      <c r="CQ327" s="3"/>
      <c r="CR327" s="3"/>
      <c r="CS327" s="3"/>
      <c r="CT327" s="3"/>
      <c r="CU327" s="3"/>
      <c r="CV327" s="3"/>
      <c r="CW327" s="3"/>
      <c r="CX327" s="3"/>
      <c r="CY327" s="3"/>
    </row>
    <row r="328" spans="1:103"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c r="AZ328" s="3"/>
      <c r="BA328" s="3"/>
      <c r="BB328" s="3"/>
      <c r="BC328" s="3"/>
      <c r="BD328" s="3"/>
      <c r="BE328" s="3"/>
      <c r="BF328" s="3"/>
      <c r="BG328" s="3"/>
      <c r="BH328" s="3"/>
      <c r="BI328" s="3"/>
      <c r="BJ328" s="3"/>
      <c r="BK328" s="3"/>
      <c r="BL328" s="3"/>
      <c r="BM328" s="3"/>
      <c r="BN328" s="3"/>
      <c r="BO328" s="3"/>
      <c r="BP328" s="3"/>
      <c r="BQ328" s="3"/>
      <c r="BR328" s="3"/>
      <c r="BS328" s="3"/>
      <c r="BT328" s="3"/>
      <c r="BU328" s="3"/>
      <c r="BV328" s="3"/>
      <c r="BW328" s="3"/>
      <c r="BX328" s="3"/>
      <c r="BY328" s="3"/>
      <c r="BZ328" s="3"/>
      <c r="CA328" s="3"/>
      <c r="CB328" s="3"/>
      <c r="CC328" s="3"/>
      <c r="CD328" s="3"/>
      <c r="CE328" s="3"/>
      <c r="CF328" s="3"/>
      <c r="CG328" s="3"/>
      <c r="CH328" s="3"/>
      <c r="CI328" s="3"/>
      <c r="CJ328" s="3"/>
      <c r="CK328" s="3"/>
      <c r="CL328" s="3"/>
      <c r="CM328" s="3"/>
      <c r="CN328" s="3"/>
      <c r="CO328" s="3"/>
      <c r="CP328" s="3"/>
      <c r="CQ328" s="3"/>
      <c r="CR328" s="3"/>
      <c r="CS328" s="3"/>
      <c r="CT328" s="3"/>
      <c r="CU328" s="3"/>
      <c r="CV328" s="3"/>
      <c r="CW328" s="3"/>
      <c r="CX328" s="3"/>
      <c r="CY328" s="3"/>
    </row>
    <row r="329" spans="1:103"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c r="AZ329" s="3"/>
      <c r="BA329" s="3"/>
      <c r="BB329" s="3"/>
      <c r="BC329" s="3"/>
      <c r="BD329" s="3"/>
      <c r="BE329" s="3"/>
      <c r="BF329" s="3"/>
      <c r="BG329" s="3"/>
      <c r="BH329" s="3"/>
      <c r="BI329" s="3"/>
      <c r="BJ329" s="3"/>
      <c r="BK329" s="3"/>
      <c r="BL329" s="3"/>
      <c r="BM329" s="3"/>
      <c r="BN329" s="3"/>
      <c r="BO329" s="3"/>
      <c r="BP329" s="3"/>
      <c r="BQ329" s="3"/>
      <c r="BR329" s="3"/>
      <c r="BS329" s="3"/>
      <c r="BT329" s="3"/>
      <c r="BU329" s="3"/>
      <c r="BV329" s="3"/>
      <c r="BW329" s="3"/>
      <c r="BX329" s="3"/>
      <c r="BY329" s="3"/>
      <c r="BZ329" s="3"/>
      <c r="CA329" s="3"/>
      <c r="CB329" s="3"/>
      <c r="CC329" s="3"/>
      <c r="CD329" s="3"/>
      <c r="CE329" s="3"/>
      <c r="CF329" s="3"/>
      <c r="CG329" s="3"/>
      <c r="CH329" s="3"/>
      <c r="CI329" s="3"/>
      <c r="CJ329" s="3"/>
      <c r="CK329" s="3"/>
      <c r="CL329" s="3"/>
      <c r="CM329" s="3"/>
      <c r="CN329" s="3"/>
      <c r="CO329" s="3"/>
      <c r="CP329" s="3"/>
      <c r="CQ329" s="3"/>
      <c r="CR329" s="3"/>
      <c r="CS329" s="3"/>
      <c r="CT329" s="3"/>
      <c r="CU329" s="3"/>
      <c r="CV329" s="3"/>
      <c r="CW329" s="3"/>
      <c r="CX329" s="3"/>
      <c r="CY329" s="3"/>
    </row>
    <row r="330" spans="1:103"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c r="AZ330" s="3"/>
      <c r="BA330" s="3"/>
      <c r="BB330" s="3"/>
      <c r="BC330" s="3"/>
      <c r="BD330" s="3"/>
      <c r="BE330" s="3"/>
      <c r="BF330" s="3"/>
      <c r="BG330" s="3"/>
      <c r="BH330" s="3"/>
      <c r="BI330" s="3"/>
      <c r="BJ330" s="3"/>
      <c r="BK330" s="3"/>
      <c r="BL330" s="3"/>
      <c r="BM330" s="3"/>
      <c r="BN330" s="3"/>
      <c r="BO330" s="3"/>
      <c r="BP330" s="3"/>
      <c r="BQ330" s="3"/>
      <c r="BR330" s="3"/>
      <c r="BS330" s="3"/>
      <c r="BT330" s="3"/>
      <c r="BU330" s="3"/>
      <c r="BV330" s="3"/>
      <c r="BW330" s="3"/>
      <c r="BX330" s="3"/>
      <c r="BY330" s="3"/>
      <c r="BZ330" s="3"/>
      <c r="CA330" s="3"/>
      <c r="CB330" s="3"/>
      <c r="CC330" s="3"/>
      <c r="CD330" s="3"/>
      <c r="CE330" s="3"/>
      <c r="CF330" s="3"/>
      <c r="CG330" s="3"/>
      <c r="CH330" s="3"/>
      <c r="CI330" s="3"/>
      <c r="CJ330" s="3"/>
      <c r="CK330" s="3"/>
      <c r="CL330" s="3"/>
      <c r="CM330" s="3"/>
      <c r="CN330" s="3"/>
      <c r="CO330" s="3"/>
      <c r="CP330" s="3"/>
      <c r="CQ330" s="3"/>
      <c r="CR330" s="3"/>
      <c r="CS330" s="3"/>
      <c r="CT330" s="3"/>
      <c r="CU330" s="3"/>
      <c r="CV330" s="3"/>
      <c r="CW330" s="3"/>
      <c r="CX330" s="3"/>
      <c r="CY330" s="3"/>
    </row>
    <row r="331" spans="1:103"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c r="AZ331" s="3"/>
      <c r="BA331" s="3"/>
      <c r="BB331" s="3"/>
      <c r="BC331" s="3"/>
      <c r="BD331" s="3"/>
      <c r="BE331" s="3"/>
      <c r="BF331" s="3"/>
      <c r="BG331" s="3"/>
      <c r="BH331" s="3"/>
      <c r="BI331" s="3"/>
      <c r="BJ331" s="3"/>
      <c r="BK331" s="3"/>
      <c r="BL331" s="3"/>
      <c r="BM331" s="3"/>
      <c r="BN331" s="3"/>
      <c r="BO331" s="3"/>
      <c r="BP331" s="3"/>
      <c r="BQ331" s="3"/>
      <c r="BR331" s="3"/>
      <c r="BS331" s="3"/>
      <c r="BT331" s="3"/>
      <c r="BU331" s="3"/>
      <c r="BV331" s="3"/>
      <c r="BW331" s="3"/>
      <c r="BX331" s="3"/>
      <c r="BY331" s="3"/>
      <c r="BZ331" s="3"/>
      <c r="CA331" s="3"/>
      <c r="CB331" s="3"/>
      <c r="CC331" s="3"/>
      <c r="CD331" s="3"/>
      <c r="CE331" s="3"/>
      <c r="CF331" s="3"/>
      <c r="CG331" s="3"/>
      <c r="CH331" s="3"/>
      <c r="CI331" s="3"/>
      <c r="CJ331" s="3"/>
      <c r="CK331" s="3"/>
      <c r="CL331" s="3"/>
      <c r="CM331" s="3"/>
      <c r="CN331" s="3"/>
      <c r="CO331" s="3"/>
      <c r="CP331" s="3"/>
      <c r="CQ331" s="3"/>
      <c r="CR331" s="3"/>
      <c r="CS331" s="3"/>
      <c r="CT331" s="3"/>
      <c r="CU331" s="3"/>
      <c r="CV331" s="3"/>
      <c r="CW331" s="3"/>
      <c r="CX331" s="3"/>
      <c r="CY331" s="3"/>
    </row>
    <row r="332" spans="1:103"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c r="AZ332" s="3"/>
      <c r="BA332" s="3"/>
      <c r="BB332" s="3"/>
      <c r="BC332" s="3"/>
      <c r="BD332" s="3"/>
      <c r="BE332" s="3"/>
      <c r="BF332" s="3"/>
      <c r="BG332" s="3"/>
      <c r="BH332" s="3"/>
      <c r="BI332" s="3"/>
      <c r="BJ332" s="3"/>
      <c r="BK332" s="3"/>
      <c r="BL332" s="3"/>
      <c r="BM332" s="3"/>
      <c r="BN332" s="3"/>
      <c r="BO332" s="3"/>
      <c r="BP332" s="3"/>
      <c r="BQ332" s="3"/>
      <c r="BR332" s="3"/>
      <c r="BS332" s="3"/>
      <c r="BT332" s="3"/>
      <c r="BU332" s="3"/>
      <c r="BV332" s="3"/>
      <c r="BW332" s="3"/>
      <c r="BX332" s="3"/>
      <c r="BY332" s="3"/>
      <c r="BZ332" s="3"/>
      <c r="CA332" s="3"/>
      <c r="CB332" s="3"/>
      <c r="CC332" s="3"/>
      <c r="CD332" s="3"/>
      <c r="CE332" s="3"/>
      <c r="CF332" s="3"/>
      <c r="CG332" s="3"/>
      <c r="CH332" s="3"/>
      <c r="CI332" s="3"/>
      <c r="CJ332" s="3"/>
      <c r="CK332" s="3"/>
      <c r="CL332" s="3"/>
      <c r="CM332" s="3"/>
      <c r="CN332" s="3"/>
      <c r="CO332" s="3"/>
      <c r="CP332" s="3"/>
      <c r="CQ332" s="3"/>
      <c r="CR332" s="3"/>
      <c r="CS332" s="3"/>
      <c r="CT332" s="3"/>
      <c r="CU332" s="3"/>
      <c r="CV332" s="3"/>
      <c r="CW332" s="3"/>
      <c r="CX332" s="3"/>
      <c r="CY332" s="3"/>
    </row>
    <row r="333" spans="1:103"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c r="AZ333" s="3"/>
      <c r="BA333" s="3"/>
      <c r="BB333" s="3"/>
      <c r="BC333" s="3"/>
      <c r="BD333" s="3"/>
      <c r="BE333" s="3"/>
      <c r="BF333" s="3"/>
      <c r="BG333" s="3"/>
      <c r="BH333" s="3"/>
      <c r="BI333" s="3"/>
      <c r="BJ333" s="3"/>
      <c r="BK333" s="3"/>
      <c r="BL333" s="3"/>
      <c r="BM333" s="3"/>
      <c r="BN333" s="3"/>
      <c r="BO333" s="3"/>
      <c r="BP333" s="3"/>
      <c r="BQ333" s="3"/>
      <c r="BR333" s="3"/>
      <c r="BS333" s="3"/>
      <c r="BT333" s="3"/>
      <c r="BU333" s="3"/>
      <c r="BV333" s="3"/>
      <c r="BW333" s="3"/>
      <c r="BX333" s="3"/>
      <c r="BY333" s="3"/>
      <c r="BZ333" s="3"/>
      <c r="CA333" s="3"/>
      <c r="CB333" s="3"/>
      <c r="CC333" s="3"/>
      <c r="CD333" s="3"/>
      <c r="CE333" s="3"/>
      <c r="CF333" s="3"/>
      <c r="CG333" s="3"/>
      <c r="CH333" s="3"/>
      <c r="CI333" s="3"/>
      <c r="CJ333" s="3"/>
      <c r="CK333" s="3"/>
      <c r="CL333" s="3"/>
      <c r="CM333" s="3"/>
      <c r="CN333" s="3"/>
      <c r="CO333" s="3"/>
      <c r="CP333" s="3"/>
      <c r="CQ333" s="3"/>
      <c r="CR333" s="3"/>
      <c r="CS333" s="3"/>
      <c r="CT333" s="3"/>
      <c r="CU333" s="3"/>
      <c r="CV333" s="3"/>
      <c r="CW333" s="3"/>
      <c r="CX333" s="3"/>
      <c r="CY333" s="3"/>
    </row>
    <row r="334" spans="1:103"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c r="AZ334" s="3"/>
      <c r="BA334" s="3"/>
      <c r="BB334" s="3"/>
      <c r="BC334" s="3"/>
      <c r="BD334" s="3"/>
      <c r="BE334" s="3"/>
      <c r="BF334" s="3"/>
      <c r="BG334" s="3"/>
      <c r="BH334" s="3"/>
      <c r="BI334" s="3"/>
      <c r="BJ334" s="3"/>
      <c r="BK334" s="3"/>
      <c r="BL334" s="3"/>
      <c r="BM334" s="3"/>
      <c r="BN334" s="3"/>
      <c r="BO334" s="3"/>
      <c r="BP334" s="3"/>
      <c r="BQ334" s="3"/>
      <c r="BR334" s="3"/>
      <c r="BS334" s="3"/>
      <c r="BT334" s="3"/>
      <c r="BU334" s="3"/>
      <c r="BV334" s="3"/>
      <c r="BW334" s="3"/>
      <c r="BX334" s="3"/>
      <c r="BY334" s="3"/>
      <c r="BZ334" s="3"/>
      <c r="CA334" s="3"/>
      <c r="CB334" s="3"/>
      <c r="CC334" s="3"/>
      <c r="CD334" s="3"/>
      <c r="CE334" s="3"/>
      <c r="CF334" s="3"/>
      <c r="CG334" s="3"/>
      <c r="CH334" s="3"/>
      <c r="CI334" s="3"/>
      <c r="CJ334" s="3"/>
      <c r="CK334" s="3"/>
      <c r="CL334" s="3"/>
      <c r="CM334" s="3"/>
      <c r="CN334" s="3"/>
      <c r="CO334" s="3"/>
      <c r="CP334" s="3"/>
      <c r="CQ334" s="3"/>
      <c r="CR334" s="3"/>
      <c r="CS334" s="3"/>
      <c r="CT334" s="3"/>
      <c r="CU334" s="3"/>
      <c r="CV334" s="3"/>
      <c r="CW334" s="3"/>
      <c r="CX334" s="3"/>
      <c r="CY334" s="3"/>
    </row>
    <row r="335" spans="1:103"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c r="AZ335" s="3"/>
      <c r="BA335" s="3"/>
      <c r="BB335" s="3"/>
      <c r="BC335" s="3"/>
      <c r="BD335" s="3"/>
      <c r="BE335" s="3"/>
      <c r="BF335" s="3"/>
      <c r="BG335" s="3"/>
      <c r="BH335" s="3"/>
      <c r="BI335" s="3"/>
      <c r="BJ335" s="3"/>
      <c r="BK335" s="3"/>
      <c r="BL335" s="3"/>
      <c r="BM335" s="3"/>
      <c r="BN335" s="3"/>
      <c r="BO335" s="3"/>
      <c r="BP335" s="3"/>
      <c r="BQ335" s="3"/>
      <c r="BR335" s="3"/>
      <c r="BS335" s="3"/>
      <c r="BT335" s="3"/>
      <c r="BU335" s="3"/>
      <c r="BV335" s="3"/>
      <c r="BW335" s="3"/>
      <c r="BX335" s="3"/>
      <c r="BY335" s="3"/>
      <c r="BZ335" s="3"/>
      <c r="CA335" s="3"/>
      <c r="CB335" s="3"/>
      <c r="CC335" s="3"/>
      <c r="CD335" s="3"/>
      <c r="CE335" s="3"/>
      <c r="CF335" s="3"/>
      <c r="CG335" s="3"/>
      <c r="CH335" s="3"/>
      <c r="CI335" s="3"/>
      <c r="CJ335" s="3"/>
      <c r="CK335" s="3"/>
      <c r="CL335" s="3"/>
      <c r="CM335" s="3"/>
      <c r="CN335" s="3"/>
      <c r="CO335" s="3"/>
      <c r="CP335" s="3"/>
      <c r="CQ335" s="3"/>
      <c r="CR335" s="3"/>
      <c r="CS335" s="3"/>
      <c r="CT335" s="3"/>
      <c r="CU335" s="3"/>
      <c r="CV335" s="3"/>
      <c r="CW335" s="3"/>
      <c r="CX335" s="3"/>
      <c r="CY335" s="3"/>
    </row>
    <row r="336" spans="1:103"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c r="AZ336" s="3"/>
      <c r="BA336" s="3"/>
      <c r="BB336" s="3"/>
      <c r="BC336" s="3"/>
      <c r="BD336" s="3"/>
      <c r="BE336" s="3"/>
      <c r="BF336" s="3"/>
      <c r="BG336" s="3"/>
      <c r="BH336" s="3"/>
      <c r="BI336" s="3"/>
      <c r="BJ336" s="3"/>
      <c r="BK336" s="3"/>
      <c r="BL336" s="3"/>
      <c r="BM336" s="3"/>
      <c r="BN336" s="3"/>
      <c r="BO336" s="3"/>
      <c r="BP336" s="3"/>
      <c r="BQ336" s="3"/>
      <c r="BR336" s="3"/>
      <c r="BS336" s="3"/>
      <c r="BT336" s="3"/>
      <c r="BU336" s="3"/>
      <c r="BV336" s="3"/>
      <c r="BW336" s="3"/>
      <c r="BX336" s="3"/>
      <c r="BY336" s="3"/>
      <c r="BZ336" s="3"/>
      <c r="CA336" s="3"/>
      <c r="CB336" s="3"/>
      <c r="CC336" s="3"/>
      <c r="CD336" s="3"/>
      <c r="CE336" s="3"/>
      <c r="CF336" s="3"/>
      <c r="CG336" s="3"/>
      <c r="CH336" s="3"/>
      <c r="CI336" s="3"/>
      <c r="CJ336" s="3"/>
      <c r="CK336" s="3"/>
      <c r="CL336" s="3"/>
      <c r="CM336" s="3"/>
      <c r="CN336" s="3"/>
      <c r="CO336" s="3"/>
      <c r="CP336" s="3"/>
      <c r="CQ336" s="3"/>
      <c r="CR336" s="3"/>
      <c r="CS336" s="3"/>
      <c r="CT336" s="3"/>
      <c r="CU336" s="3"/>
      <c r="CV336" s="3"/>
      <c r="CW336" s="3"/>
      <c r="CX336" s="3"/>
      <c r="CY336" s="3"/>
    </row>
    <row r="337" spans="1:103"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c r="AZ337" s="3"/>
      <c r="BA337" s="3"/>
      <c r="BB337" s="3"/>
      <c r="BC337" s="3"/>
      <c r="BD337" s="3"/>
      <c r="BE337" s="3"/>
      <c r="BF337" s="3"/>
      <c r="BG337" s="3"/>
      <c r="BH337" s="3"/>
      <c r="BI337" s="3"/>
      <c r="BJ337" s="3"/>
      <c r="BK337" s="3"/>
      <c r="BL337" s="3"/>
      <c r="BM337" s="3"/>
      <c r="BN337" s="3"/>
      <c r="BO337" s="3"/>
      <c r="BP337" s="3"/>
      <c r="BQ337" s="3"/>
      <c r="BR337" s="3"/>
      <c r="BS337" s="3"/>
      <c r="BT337" s="3"/>
      <c r="BU337" s="3"/>
      <c r="BV337" s="3"/>
      <c r="BW337" s="3"/>
      <c r="BX337" s="3"/>
      <c r="BY337" s="3"/>
      <c r="BZ337" s="3"/>
      <c r="CA337" s="3"/>
      <c r="CB337" s="3"/>
      <c r="CC337" s="3"/>
      <c r="CD337" s="3"/>
      <c r="CE337" s="3"/>
      <c r="CF337" s="3"/>
      <c r="CG337" s="3"/>
      <c r="CH337" s="3"/>
      <c r="CI337" s="3"/>
      <c r="CJ337" s="3"/>
      <c r="CK337" s="3"/>
      <c r="CL337" s="3"/>
      <c r="CM337" s="3"/>
      <c r="CN337" s="3"/>
      <c r="CO337" s="3"/>
      <c r="CP337" s="3"/>
      <c r="CQ337" s="3"/>
      <c r="CR337" s="3"/>
      <c r="CS337" s="3"/>
      <c r="CT337" s="3"/>
      <c r="CU337" s="3"/>
      <c r="CV337" s="3"/>
      <c r="CW337" s="3"/>
      <c r="CX337" s="3"/>
      <c r="CY337" s="3"/>
    </row>
    <row r="338" spans="1:103"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c r="AZ338" s="3"/>
      <c r="BA338" s="3"/>
      <c r="BB338" s="3"/>
      <c r="BC338" s="3"/>
      <c r="BD338" s="3"/>
      <c r="BE338" s="3"/>
      <c r="BF338" s="3"/>
      <c r="BG338" s="3"/>
      <c r="BH338" s="3"/>
      <c r="BI338" s="3"/>
      <c r="BJ338" s="3"/>
      <c r="BK338" s="3"/>
      <c r="BL338" s="3"/>
      <c r="BM338" s="3"/>
      <c r="BN338" s="3"/>
      <c r="BO338" s="3"/>
      <c r="BP338" s="3"/>
      <c r="BQ338" s="3"/>
      <c r="BR338" s="3"/>
      <c r="BS338" s="3"/>
      <c r="BT338" s="3"/>
      <c r="BU338" s="3"/>
      <c r="BV338" s="3"/>
      <c r="BW338" s="3"/>
      <c r="BX338" s="3"/>
      <c r="BY338" s="3"/>
      <c r="BZ338" s="3"/>
      <c r="CA338" s="3"/>
      <c r="CB338" s="3"/>
      <c r="CC338" s="3"/>
      <c r="CD338" s="3"/>
      <c r="CE338" s="3"/>
      <c r="CF338" s="3"/>
      <c r="CG338" s="3"/>
      <c r="CH338" s="3"/>
      <c r="CI338" s="3"/>
      <c r="CJ338" s="3"/>
      <c r="CK338" s="3"/>
      <c r="CL338" s="3"/>
      <c r="CM338" s="3"/>
      <c r="CN338" s="3"/>
      <c r="CO338" s="3"/>
      <c r="CP338" s="3"/>
      <c r="CQ338" s="3"/>
      <c r="CR338" s="3"/>
      <c r="CS338" s="3"/>
      <c r="CT338" s="3"/>
      <c r="CU338" s="3"/>
      <c r="CV338" s="3"/>
      <c r="CW338" s="3"/>
      <c r="CX338" s="3"/>
      <c r="CY338" s="3"/>
    </row>
    <row r="339" spans="1:103"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c r="AZ339" s="3"/>
      <c r="BA339" s="3"/>
      <c r="BB339" s="3"/>
      <c r="BC339" s="3"/>
      <c r="BD339" s="3"/>
      <c r="BE339" s="3"/>
      <c r="BF339" s="3"/>
      <c r="BG339" s="3"/>
      <c r="BH339" s="3"/>
      <c r="BI339" s="3"/>
      <c r="BJ339" s="3"/>
      <c r="BK339" s="3"/>
      <c r="BL339" s="3"/>
      <c r="BM339" s="3"/>
      <c r="BN339" s="3"/>
      <c r="BO339" s="3"/>
      <c r="BP339" s="3"/>
      <c r="BQ339" s="3"/>
      <c r="BR339" s="3"/>
      <c r="BS339" s="3"/>
      <c r="BT339" s="3"/>
      <c r="BU339" s="3"/>
      <c r="BV339" s="3"/>
      <c r="BW339" s="3"/>
      <c r="BX339" s="3"/>
      <c r="BY339" s="3"/>
      <c r="BZ339" s="3"/>
      <c r="CA339" s="3"/>
      <c r="CB339" s="3"/>
      <c r="CC339" s="3"/>
      <c r="CD339" s="3"/>
      <c r="CE339" s="3"/>
      <c r="CF339" s="3"/>
      <c r="CG339" s="3"/>
      <c r="CH339" s="3"/>
      <c r="CI339" s="3"/>
      <c r="CJ339" s="3"/>
      <c r="CK339" s="3"/>
      <c r="CL339" s="3"/>
      <c r="CM339" s="3"/>
      <c r="CN339" s="3"/>
      <c r="CO339" s="3"/>
      <c r="CP339" s="3"/>
      <c r="CQ339" s="3"/>
      <c r="CR339" s="3"/>
      <c r="CS339" s="3"/>
      <c r="CT339" s="3"/>
      <c r="CU339" s="3"/>
      <c r="CV339" s="3"/>
      <c r="CW339" s="3"/>
      <c r="CX339" s="3"/>
      <c r="CY339" s="3"/>
    </row>
    <row r="340" spans="1:103"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c r="AZ340" s="3"/>
      <c r="BA340" s="3"/>
      <c r="BB340" s="3"/>
      <c r="BC340" s="3"/>
      <c r="BD340" s="3"/>
      <c r="BE340" s="3"/>
      <c r="BF340" s="3"/>
      <c r="BG340" s="3"/>
      <c r="BH340" s="3"/>
      <c r="BI340" s="3"/>
      <c r="BJ340" s="3"/>
      <c r="BK340" s="3"/>
      <c r="BL340" s="3"/>
      <c r="BM340" s="3"/>
      <c r="BN340" s="3"/>
      <c r="BO340" s="3"/>
      <c r="BP340" s="3"/>
      <c r="BQ340" s="3"/>
      <c r="BR340" s="3"/>
      <c r="BS340" s="3"/>
      <c r="BT340" s="3"/>
      <c r="BU340" s="3"/>
      <c r="BV340" s="3"/>
      <c r="BW340" s="3"/>
      <c r="BX340" s="3"/>
      <c r="BY340" s="3"/>
      <c r="BZ340" s="3"/>
      <c r="CA340" s="3"/>
      <c r="CB340" s="3"/>
      <c r="CC340" s="3"/>
      <c r="CD340" s="3"/>
      <c r="CE340" s="3"/>
      <c r="CF340" s="3"/>
      <c r="CG340" s="3"/>
      <c r="CH340" s="3"/>
      <c r="CI340" s="3"/>
      <c r="CJ340" s="3"/>
      <c r="CK340" s="3"/>
      <c r="CL340" s="3"/>
      <c r="CM340" s="3"/>
      <c r="CN340" s="3"/>
      <c r="CO340" s="3"/>
      <c r="CP340" s="3"/>
      <c r="CQ340" s="3"/>
      <c r="CR340" s="3"/>
      <c r="CS340" s="3"/>
      <c r="CT340" s="3"/>
      <c r="CU340" s="3"/>
      <c r="CV340" s="3"/>
      <c r="CW340" s="3"/>
      <c r="CX340" s="3"/>
      <c r="CY340" s="3"/>
    </row>
    <row r="341" spans="1:103"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c r="AZ341" s="3"/>
      <c r="BA341" s="3"/>
      <c r="BB341" s="3"/>
      <c r="BC341" s="3"/>
      <c r="BD341" s="3"/>
      <c r="BE341" s="3"/>
      <c r="BF341" s="3"/>
      <c r="BG341" s="3"/>
      <c r="BH341" s="3"/>
      <c r="BI341" s="3"/>
      <c r="BJ341" s="3"/>
      <c r="BK341" s="3"/>
      <c r="BL341" s="3"/>
      <c r="BM341" s="3"/>
      <c r="BN341" s="3"/>
      <c r="BO341" s="3"/>
      <c r="BP341" s="3"/>
      <c r="BQ341" s="3"/>
      <c r="BR341" s="3"/>
      <c r="BS341" s="3"/>
      <c r="BT341" s="3"/>
      <c r="BU341" s="3"/>
      <c r="BV341" s="3"/>
      <c r="BW341" s="3"/>
      <c r="BX341" s="3"/>
      <c r="BY341" s="3"/>
      <c r="BZ341" s="3"/>
      <c r="CA341" s="3"/>
      <c r="CB341" s="3"/>
      <c r="CC341" s="3"/>
      <c r="CD341" s="3"/>
      <c r="CE341" s="3"/>
      <c r="CF341" s="3"/>
      <c r="CG341" s="3"/>
      <c r="CH341" s="3"/>
      <c r="CI341" s="3"/>
      <c r="CJ341" s="3"/>
      <c r="CK341" s="3"/>
      <c r="CL341" s="3"/>
      <c r="CM341" s="3"/>
      <c r="CN341" s="3"/>
      <c r="CO341" s="3"/>
      <c r="CP341" s="3"/>
      <c r="CQ341" s="3"/>
      <c r="CR341" s="3"/>
      <c r="CS341" s="3"/>
      <c r="CT341" s="3"/>
      <c r="CU341" s="3"/>
      <c r="CV341" s="3"/>
      <c r="CW341" s="3"/>
      <c r="CX341" s="3"/>
      <c r="CY341" s="3"/>
    </row>
    <row r="342" spans="1:103"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c r="AZ342" s="3"/>
      <c r="BA342" s="3"/>
      <c r="BB342" s="3"/>
      <c r="BC342" s="3"/>
      <c r="BD342" s="3"/>
      <c r="BE342" s="3"/>
      <c r="BF342" s="3"/>
      <c r="BG342" s="3"/>
      <c r="BH342" s="3"/>
      <c r="BI342" s="3"/>
      <c r="BJ342" s="3"/>
      <c r="BK342" s="3"/>
      <c r="BL342" s="3"/>
      <c r="BM342" s="3"/>
      <c r="BN342" s="3"/>
      <c r="BO342" s="3"/>
      <c r="BP342" s="3"/>
      <c r="BQ342" s="3"/>
      <c r="BR342" s="3"/>
      <c r="BS342" s="3"/>
      <c r="BT342" s="3"/>
      <c r="BU342" s="3"/>
      <c r="BV342" s="3"/>
      <c r="BW342" s="3"/>
      <c r="BX342" s="3"/>
      <c r="BY342" s="3"/>
      <c r="BZ342" s="3"/>
      <c r="CA342" s="3"/>
      <c r="CB342" s="3"/>
      <c r="CC342" s="3"/>
      <c r="CD342" s="3"/>
      <c r="CE342" s="3"/>
      <c r="CF342" s="3"/>
      <c r="CG342" s="3"/>
      <c r="CH342" s="3"/>
      <c r="CI342" s="3"/>
      <c r="CJ342" s="3"/>
      <c r="CK342" s="3"/>
      <c r="CL342" s="3"/>
      <c r="CM342" s="3"/>
      <c r="CN342" s="3"/>
      <c r="CO342" s="3"/>
      <c r="CP342" s="3"/>
      <c r="CQ342" s="3"/>
      <c r="CR342" s="3"/>
      <c r="CS342" s="3"/>
      <c r="CT342" s="3"/>
      <c r="CU342" s="3"/>
      <c r="CV342" s="3"/>
      <c r="CW342" s="3"/>
      <c r="CX342" s="3"/>
      <c r="CY342" s="3"/>
    </row>
    <row r="343" spans="1:103"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c r="AZ343" s="3"/>
      <c r="BA343" s="3"/>
      <c r="BB343" s="3"/>
      <c r="BC343" s="3"/>
      <c r="BD343" s="3"/>
      <c r="BE343" s="3"/>
      <c r="BF343" s="3"/>
      <c r="BG343" s="3"/>
      <c r="BH343" s="3"/>
      <c r="BI343" s="3"/>
      <c r="BJ343" s="3"/>
      <c r="BK343" s="3"/>
      <c r="BL343" s="3"/>
      <c r="BM343" s="3"/>
      <c r="BN343" s="3"/>
      <c r="BO343" s="3"/>
      <c r="BP343" s="3"/>
      <c r="BQ343" s="3"/>
      <c r="BR343" s="3"/>
      <c r="BS343" s="3"/>
      <c r="BT343" s="3"/>
      <c r="BU343" s="3"/>
      <c r="BV343" s="3"/>
      <c r="BW343" s="3"/>
      <c r="BX343" s="3"/>
      <c r="BY343" s="3"/>
      <c r="BZ343" s="3"/>
      <c r="CA343" s="3"/>
      <c r="CB343" s="3"/>
      <c r="CC343" s="3"/>
      <c r="CD343" s="3"/>
      <c r="CE343" s="3"/>
      <c r="CF343" s="3"/>
      <c r="CG343" s="3"/>
      <c r="CH343" s="3"/>
      <c r="CI343" s="3"/>
      <c r="CJ343" s="3"/>
      <c r="CK343" s="3"/>
      <c r="CL343" s="3"/>
      <c r="CM343" s="3"/>
      <c r="CN343" s="3"/>
      <c r="CO343" s="3"/>
      <c r="CP343" s="3"/>
      <c r="CQ343" s="3"/>
      <c r="CR343" s="3"/>
      <c r="CS343" s="3"/>
      <c r="CT343" s="3"/>
      <c r="CU343" s="3"/>
      <c r="CV343" s="3"/>
      <c r="CW343" s="3"/>
      <c r="CX343" s="3"/>
      <c r="CY343" s="3"/>
    </row>
    <row r="344" spans="1:103"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c r="AZ344" s="3"/>
      <c r="BA344" s="3"/>
      <c r="BB344" s="3"/>
      <c r="BC344" s="3"/>
      <c r="BD344" s="3"/>
      <c r="BE344" s="3"/>
      <c r="BF344" s="3"/>
      <c r="BG344" s="3"/>
      <c r="BH344" s="3"/>
      <c r="BI344" s="3"/>
      <c r="BJ344" s="3"/>
      <c r="BK344" s="3"/>
      <c r="BL344" s="3"/>
      <c r="BM344" s="3"/>
      <c r="BN344" s="3"/>
      <c r="BO344" s="3"/>
      <c r="BP344" s="3"/>
      <c r="BQ344" s="3"/>
      <c r="BR344" s="3"/>
      <c r="BS344" s="3"/>
      <c r="BT344" s="3"/>
      <c r="BU344" s="3"/>
      <c r="BV344" s="3"/>
      <c r="BW344" s="3"/>
      <c r="BX344" s="3"/>
      <c r="BY344" s="3"/>
      <c r="BZ344" s="3"/>
      <c r="CA344" s="3"/>
      <c r="CB344" s="3"/>
      <c r="CC344" s="3"/>
      <c r="CD344" s="3"/>
      <c r="CE344" s="3"/>
      <c r="CF344" s="3"/>
      <c r="CG344" s="3"/>
      <c r="CH344" s="3"/>
      <c r="CI344" s="3"/>
      <c r="CJ344" s="3"/>
      <c r="CK344" s="3"/>
      <c r="CL344" s="3"/>
      <c r="CM344" s="3"/>
      <c r="CN344" s="3"/>
      <c r="CO344" s="3"/>
      <c r="CP344" s="3"/>
      <c r="CQ344" s="3"/>
      <c r="CR344" s="3"/>
      <c r="CS344" s="3"/>
      <c r="CT344" s="3"/>
      <c r="CU344" s="3"/>
      <c r="CV344" s="3"/>
      <c r="CW344" s="3"/>
      <c r="CX344" s="3"/>
      <c r="CY344" s="3"/>
    </row>
    <row r="345" spans="1:103"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c r="AZ345" s="3"/>
      <c r="BA345" s="3"/>
      <c r="BB345" s="3"/>
      <c r="BC345" s="3"/>
      <c r="BD345" s="3"/>
      <c r="BE345" s="3"/>
      <c r="BF345" s="3"/>
      <c r="BG345" s="3"/>
      <c r="BH345" s="3"/>
      <c r="BI345" s="3"/>
      <c r="BJ345" s="3"/>
      <c r="BK345" s="3"/>
      <c r="BL345" s="3"/>
      <c r="BM345" s="3"/>
      <c r="BN345" s="3"/>
      <c r="BO345" s="3"/>
      <c r="BP345" s="3"/>
      <c r="BQ345" s="3"/>
      <c r="BR345" s="3"/>
      <c r="BS345" s="3"/>
      <c r="BT345" s="3"/>
      <c r="BU345" s="3"/>
      <c r="BV345" s="3"/>
      <c r="BW345" s="3"/>
      <c r="BX345" s="3"/>
      <c r="BY345" s="3"/>
      <c r="BZ345" s="3"/>
      <c r="CA345" s="3"/>
      <c r="CB345" s="3"/>
      <c r="CC345" s="3"/>
      <c r="CD345" s="3"/>
      <c r="CE345" s="3"/>
      <c r="CF345" s="3"/>
      <c r="CG345" s="3"/>
      <c r="CH345" s="3"/>
      <c r="CI345" s="3"/>
      <c r="CJ345" s="3"/>
      <c r="CK345" s="3"/>
      <c r="CL345" s="3"/>
      <c r="CM345" s="3"/>
      <c r="CN345" s="3"/>
      <c r="CO345" s="3"/>
      <c r="CP345" s="3"/>
      <c r="CQ345" s="3"/>
      <c r="CR345" s="3"/>
      <c r="CS345" s="3"/>
      <c r="CT345" s="3"/>
      <c r="CU345" s="3"/>
      <c r="CV345" s="3"/>
      <c r="CW345" s="3"/>
      <c r="CX345" s="3"/>
      <c r="CY345" s="3"/>
    </row>
    <row r="346" spans="1:103"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c r="AZ346" s="3"/>
      <c r="BA346" s="3"/>
      <c r="BB346" s="3"/>
      <c r="BC346" s="3"/>
      <c r="BD346" s="3"/>
      <c r="BE346" s="3"/>
      <c r="BF346" s="3"/>
      <c r="BG346" s="3"/>
      <c r="BH346" s="3"/>
      <c r="BI346" s="3"/>
      <c r="BJ346" s="3"/>
      <c r="BK346" s="3"/>
      <c r="BL346" s="3"/>
      <c r="BM346" s="3"/>
      <c r="BN346" s="3"/>
      <c r="BO346" s="3"/>
      <c r="BP346" s="3"/>
      <c r="BQ346" s="3"/>
      <c r="BR346" s="3"/>
      <c r="BS346" s="3"/>
      <c r="BT346" s="3"/>
      <c r="BU346" s="3"/>
      <c r="BV346" s="3"/>
      <c r="BW346" s="3"/>
      <c r="BX346" s="3"/>
      <c r="BY346" s="3"/>
      <c r="BZ346" s="3"/>
      <c r="CA346" s="3"/>
      <c r="CB346" s="3"/>
      <c r="CC346" s="3"/>
      <c r="CD346" s="3"/>
      <c r="CE346" s="3"/>
      <c r="CF346" s="3"/>
      <c r="CG346" s="3"/>
      <c r="CH346" s="3"/>
      <c r="CI346" s="3"/>
      <c r="CJ346" s="3"/>
      <c r="CK346" s="3"/>
      <c r="CL346" s="3"/>
      <c r="CM346" s="3"/>
      <c r="CN346" s="3"/>
      <c r="CO346" s="3"/>
      <c r="CP346" s="3"/>
      <c r="CQ346" s="3"/>
      <c r="CR346" s="3"/>
      <c r="CS346" s="3"/>
      <c r="CT346" s="3"/>
      <c r="CU346" s="3"/>
      <c r="CV346" s="3"/>
      <c r="CW346" s="3"/>
      <c r="CX346" s="3"/>
      <c r="CY346" s="3"/>
    </row>
    <row r="347" spans="1:103"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c r="AZ347" s="3"/>
      <c r="BA347" s="3"/>
      <c r="BB347" s="3"/>
      <c r="BC347" s="3"/>
      <c r="BD347" s="3"/>
      <c r="BE347" s="3"/>
      <c r="BF347" s="3"/>
      <c r="BG347" s="3"/>
      <c r="BH347" s="3"/>
      <c r="BI347" s="3"/>
      <c r="BJ347" s="3"/>
      <c r="BK347" s="3"/>
      <c r="BL347" s="3"/>
      <c r="BM347" s="3"/>
      <c r="BN347" s="3"/>
      <c r="BO347" s="3"/>
      <c r="BP347" s="3"/>
      <c r="BQ347" s="3"/>
      <c r="BR347" s="3"/>
      <c r="BS347" s="3"/>
      <c r="BT347" s="3"/>
      <c r="BU347" s="3"/>
      <c r="BV347" s="3"/>
      <c r="BW347" s="3"/>
      <c r="BX347" s="3"/>
      <c r="BY347" s="3"/>
      <c r="BZ347" s="3"/>
      <c r="CA347" s="3"/>
      <c r="CB347" s="3"/>
      <c r="CC347" s="3"/>
      <c r="CD347" s="3"/>
      <c r="CE347" s="3"/>
      <c r="CF347" s="3"/>
      <c r="CG347" s="3"/>
      <c r="CH347" s="3"/>
      <c r="CI347" s="3"/>
      <c r="CJ347" s="3"/>
      <c r="CK347" s="3"/>
      <c r="CL347" s="3"/>
      <c r="CM347" s="3"/>
      <c r="CN347" s="3"/>
      <c r="CO347" s="3"/>
      <c r="CP347" s="3"/>
      <c r="CQ347" s="3"/>
      <c r="CR347" s="3"/>
      <c r="CS347" s="3"/>
      <c r="CT347" s="3"/>
      <c r="CU347" s="3"/>
      <c r="CV347" s="3"/>
      <c r="CW347" s="3"/>
      <c r="CX347" s="3"/>
      <c r="CY347" s="3"/>
    </row>
    <row r="348" spans="1:103"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c r="AZ348" s="3"/>
      <c r="BA348" s="3"/>
      <c r="BB348" s="3"/>
      <c r="BC348" s="3"/>
      <c r="BD348" s="3"/>
      <c r="BE348" s="3"/>
      <c r="BF348" s="3"/>
      <c r="BG348" s="3"/>
      <c r="BH348" s="3"/>
      <c r="BI348" s="3"/>
      <c r="BJ348" s="3"/>
      <c r="BK348" s="3"/>
      <c r="BL348" s="3"/>
      <c r="BM348" s="3"/>
      <c r="BN348" s="3"/>
      <c r="BO348" s="3"/>
      <c r="BP348" s="3"/>
      <c r="BQ348" s="3"/>
      <c r="BR348" s="3"/>
      <c r="BS348" s="3"/>
      <c r="BT348" s="3"/>
      <c r="BU348" s="3"/>
      <c r="BV348" s="3"/>
      <c r="BW348" s="3"/>
      <c r="BX348" s="3"/>
      <c r="BY348" s="3"/>
      <c r="BZ348" s="3"/>
      <c r="CA348" s="3"/>
      <c r="CB348" s="3"/>
      <c r="CC348" s="3"/>
      <c r="CD348" s="3"/>
      <c r="CE348" s="3"/>
      <c r="CF348" s="3"/>
      <c r="CG348" s="3"/>
      <c r="CH348" s="3"/>
      <c r="CI348" s="3"/>
      <c r="CJ348" s="3"/>
      <c r="CK348" s="3"/>
      <c r="CL348" s="3"/>
      <c r="CM348" s="3"/>
      <c r="CN348" s="3"/>
      <c r="CO348" s="3"/>
      <c r="CP348" s="3"/>
      <c r="CQ348" s="3"/>
      <c r="CR348" s="3"/>
      <c r="CS348" s="3"/>
      <c r="CT348" s="3"/>
      <c r="CU348" s="3"/>
      <c r="CV348" s="3"/>
      <c r="CW348" s="3"/>
      <c r="CX348" s="3"/>
      <c r="CY348" s="3"/>
    </row>
    <row r="349" spans="1:103"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c r="AZ349" s="3"/>
      <c r="BA349" s="3"/>
      <c r="BB349" s="3"/>
      <c r="BC349" s="3"/>
      <c r="BD349" s="3"/>
      <c r="BE349" s="3"/>
      <c r="BF349" s="3"/>
      <c r="BG349" s="3"/>
      <c r="BH349" s="3"/>
      <c r="BI349" s="3"/>
      <c r="BJ349" s="3"/>
      <c r="BK349" s="3"/>
      <c r="BL349" s="3"/>
      <c r="BM349" s="3"/>
      <c r="BN349" s="3"/>
      <c r="BO349" s="3"/>
      <c r="BP349" s="3"/>
      <c r="BQ349" s="3"/>
      <c r="BR349" s="3"/>
      <c r="BS349" s="3"/>
      <c r="BT349" s="3"/>
      <c r="BU349" s="3"/>
      <c r="BV349" s="3"/>
      <c r="BW349" s="3"/>
      <c r="BX349" s="3"/>
      <c r="BY349" s="3"/>
      <c r="BZ349" s="3"/>
      <c r="CA349" s="3"/>
      <c r="CB349" s="3"/>
      <c r="CC349" s="3"/>
      <c r="CD349" s="3"/>
      <c r="CE349" s="3"/>
      <c r="CF349" s="3"/>
      <c r="CG349" s="3"/>
      <c r="CH349" s="3"/>
      <c r="CI349" s="3"/>
      <c r="CJ349" s="3"/>
      <c r="CK349" s="3"/>
      <c r="CL349" s="3"/>
      <c r="CM349" s="3"/>
      <c r="CN349" s="3"/>
      <c r="CO349" s="3"/>
      <c r="CP349" s="3"/>
      <c r="CQ349" s="3"/>
      <c r="CR349" s="3"/>
      <c r="CS349" s="3"/>
      <c r="CT349" s="3"/>
      <c r="CU349" s="3"/>
      <c r="CV349" s="3"/>
      <c r="CW349" s="3"/>
      <c r="CX349" s="3"/>
      <c r="CY349" s="3"/>
    </row>
    <row r="350" spans="1:103"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c r="AZ350" s="3"/>
      <c r="BA350" s="3"/>
      <c r="BB350" s="3"/>
      <c r="BC350" s="3"/>
      <c r="BD350" s="3"/>
      <c r="BE350" s="3"/>
      <c r="BF350" s="3"/>
      <c r="BG350" s="3"/>
      <c r="BH350" s="3"/>
      <c r="BI350" s="3"/>
      <c r="BJ350" s="3"/>
      <c r="BK350" s="3"/>
      <c r="BL350" s="3"/>
      <c r="BM350" s="3"/>
      <c r="BN350" s="3"/>
      <c r="BO350" s="3"/>
      <c r="BP350" s="3"/>
      <c r="BQ350" s="3"/>
      <c r="BR350" s="3"/>
      <c r="BS350" s="3"/>
      <c r="BT350" s="3"/>
      <c r="BU350" s="3"/>
      <c r="BV350" s="3"/>
      <c r="BW350" s="3"/>
      <c r="BX350" s="3"/>
      <c r="BY350" s="3"/>
      <c r="BZ350" s="3"/>
      <c r="CA350" s="3"/>
      <c r="CB350" s="3"/>
      <c r="CC350" s="3"/>
      <c r="CD350" s="3"/>
      <c r="CE350" s="3"/>
      <c r="CF350" s="3"/>
      <c r="CG350" s="3"/>
      <c r="CH350" s="3"/>
      <c r="CI350" s="3"/>
      <c r="CJ350" s="3"/>
      <c r="CK350" s="3"/>
      <c r="CL350" s="3"/>
      <c r="CM350" s="3"/>
      <c r="CN350" s="3"/>
      <c r="CO350" s="3"/>
      <c r="CP350" s="3"/>
      <c r="CQ350" s="3"/>
      <c r="CR350" s="3"/>
      <c r="CS350" s="3"/>
      <c r="CT350" s="3"/>
      <c r="CU350" s="3"/>
      <c r="CV350" s="3"/>
      <c r="CW350" s="3"/>
      <c r="CX350" s="3"/>
      <c r="CY350" s="3"/>
    </row>
    <row r="351" spans="1:103"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c r="AZ351" s="3"/>
      <c r="BA351" s="3"/>
      <c r="BB351" s="3"/>
      <c r="BC351" s="3"/>
      <c r="BD351" s="3"/>
      <c r="BE351" s="3"/>
      <c r="BF351" s="3"/>
      <c r="BG351" s="3"/>
      <c r="BH351" s="3"/>
      <c r="BI351" s="3"/>
      <c r="BJ351" s="3"/>
      <c r="BK351" s="3"/>
      <c r="BL351" s="3"/>
      <c r="BM351" s="3"/>
      <c r="BN351" s="3"/>
      <c r="BO351" s="3"/>
      <c r="BP351" s="3"/>
      <c r="BQ351" s="3"/>
      <c r="BR351" s="3"/>
      <c r="BS351" s="3"/>
      <c r="BT351" s="3"/>
      <c r="BU351" s="3"/>
      <c r="BV351" s="3"/>
      <c r="BW351" s="3"/>
      <c r="BX351" s="3"/>
      <c r="BY351" s="3"/>
      <c r="BZ351" s="3"/>
      <c r="CA351" s="3"/>
      <c r="CB351" s="3"/>
      <c r="CC351" s="3"/>
      <c r="CD351" s="3"/>
      <c r="CE351" s="3"/>
      <c r="CF351" s="3"/>
      <c r="CG351" s="3"/>
      <c r="CH351" s="3"/>
      <c r="CI351" s="3"/>
      <c r="CJ351" s="3"/>
      <c r="CK351" s="3"/>
      <c r="CL351" s="3"/>
      <c r="CM351" s="3"/>
      <c r="CN351" s="3"/>
      <c r="CO351" s="3"/>
      <c r="CP351" s="3"/>
      <c r="CQ351" s="3"/>
      <c r="CR351" s="3"/>
      <c r="CS351" s="3"/>
      <c r="CT351" s="3"/>
      <c r="CU351" s="3"/>
      <c r="CV351" s="3"/>
      <c r="CW351" s="3"/>
      <c r="CX351" s="3"/>
      <c r="CY351" s="3"/>
    </row>
    <row r="352" spans="1:103"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c r="AZ352" s="3"/>
      <c r="BA352" s="3"/>
      <c r="BB352" s="3"/>
      <c r="BC352" s="3"/>
      <c r="BD352" s="3"/>
      <c r="BE352" s="3"/>
      <c r="BF352" s="3"/>
      <c r="BG352" s="3"/>
      <c r="BH352" s="3"/>
      <c r="BI352" s="3"/>
      <c r="BJ352" s="3"/>
      <c r="BK352" s="3"/>
      <c r="BL352" s="3"/>
      <c r="BM352" s="3"/>
      <c r="BN352" s="3"/>
      <c r="BO352" s="3"/>
      <c r="BP352" s="3"/>
      <c r="BQ352" s="3"/>
      <c r="BR352" s="3"/>
      <c r="BS352" s="3"/>
      <c r="BT352" s="3"/>
      <c r="BU352" s="3"/>
      <c r="BV352" s="3"/>
      <c r="BW352" s="3"/>
      <c r="BX352" s="3"/>
      <c r="BY352" s="3"/>
      <c r="BZ352" s="3"/>
      <c r="CA352" s="3"/>
      <c r="CB352" s="3"/>
      <c r="CC352" s="3"/>
      <c r="CD352" s="3"/>
      <c r="CE352" s="3"/>
      <c r="CF352" s="3"/>
      <c r="CG352" s="3"/>
      <c r="CH352" s="3"/>
      <c r="CI352" s="3"/>
      <c r="CJ352" s="3"/>
      <c r="CK352" s="3"/>
      <c r="CL352" s="3"/>
      <c r="CM352" s="3"/>
      <c r="CN352" s="3"/>
      <c r="CO352" s="3"/>
      <c r="CP352" s="3"/>
      <c r="CQ352" s="3"/>
      <c r="CR352" s="3"/>
      <c r="CS352" s="3"/>
      <c r="CT352" s="3"/>
      <c r="CU352" s="3"/>
      <c r="CV352" s="3"/>
      <c r="CW352" s="3"/>
      <c r="CX352" s="3"/>
      <c r="CY352" s="3"/>
    </row>
    <row r="353" spans="1:103"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c r="AZ353" s="3"/>
      <c r="BA353" s="3"/>
      <c r="BB353" s="3"/>
      <c r="BC353" s="3"/>
      <c r="BD353" s="3"/>
      <c r="BE353" s="3"/>
      <c r="BF353" s="3"/>
      <c r="BG353" s="3"/>
      <c r="BH353" s="3"/>
      <c r="BI353" s="3"/>
      <c r="BJ353" s="3"/>
      <c r="BK353" s="3"/>
      <c r="BL353" s="3"/>
      <c r="BM353" s="3"/>
      <c r="BN353" s="3"/>
      <c r="BO353" s="3"/>
      <c r="BP353" s="3"/>
      <c r="BQ353" s="3"/>
      <c r="BR353" s="3"/>
      <c r="BS353" s="3"/>
      <c r="BT353" s="3"/>
      <c r="BU353" s="3"/>
      <c r="BV353" s="3"/>
      <c r="BW353" s="3"/>
      <c r="BX353" s="3"/>
      <c r="BY353" s="3"/>
      <c r="BZ353" s="3"/>
      <c r="CA353" s="3"/>
      <c r="CB353" s="3"/>
      <c r="CC353" s="3"/>
      <c r="CD353" s="3"/>
      <c r="CE353" s="3"/>
      <c r="CF353" s="3"/>
      <c r="CG353" s="3"/>
      <c r="CH353" s="3"/>
      <c r="CI353" s="3"/>
      <c r="CJ353" s="3"/>
      <c r="CK353" s="3"/>
      <c r="CL353" s="3"/>
      <c r="CM353" s="3"/>
      <c r="CN353" s="3"/>
      <c r="CO353" s="3"/>
      <c r="CP353" s="3"/>
      <c r="CQ353" s="3"/>
      <c r="CR353" s="3"/>
      <c r="CS353" s="3"/>
      <c r="CT353" s="3"/>
      <c r="CU353" s="3"/>
      <c r="CV353" s="3"/>
      <c r="CW353" s="3"/>
      <c r="CX353" s="3"/>
      <c r="CY353" s="3"/>
    </row>
    <row r="354" spans="1:103"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c r="AZ354" s="3"/>
      <c r="BA354" s="3"/>
      <c r="BB354" s="3"/>
      <c r="BC354" s="3"/>
      <c r="BD354" s="3"/>
      <c r="BE354" s="3"/>
      <c r="BF354" s="3"/>
      <c r="BG354" s="3"/>
      <c r="BH354" s="3"/>
      <c r="BI354" s="3"/>
      <c r="BJ354" s="3"/>
      <c r="BK354" s="3"/>
      <c r="BL354" s="3"/>
      <c r="BM354" s="3"/>
      <c r="BN354" s="3"/>
      <c r="BO354" s="3"/>
      <c r="BP354" s="3"/>
      <c r="BQ354" s="3"/>
      <c r="BR354" s="3"/>
      <c r="BS354" s="3"/>
      <c r="BT354" s="3"/>
      <c r="BU354" s="3"/>
      <c r="BV354" s="3"/>
      <c r="BW354" s="3"/>
      <c r="BX354" s="3"/>
      <c r="BY354" s="3"/>
      <c r="BZ354" s="3"/>
      <c r="CA354" s="3"/>
      <c r="CB354" s="3"/>
      <c r="CC354" s="3"/>
      <c r="CD354" s="3"/>
      <c r="CE354" s="3"/>
      <c r="CF354" s="3"/>
      <c r="CG354" s="3"/>
      <c r="CH354" s="3"/>
      <c r="CI354" s="3"/>
      <c r="CJ354" s="3"/>
      <c r="CK354" s="3"/>
      <c r="CL354" s="3"/>
      <c r="CM354" s="3"/>
      <c r="CN354" s="3"/>
      <c r="CO354" s="3"/>
      <c r="CP354" s="3"/>
      <c r="CQ354" s="3"/>
      <c r="CR354" s="3"/>
      <c r="CS354" s="3"/>
      <c r="CT354" s="3"/>
      <c r="CU354" s="3"/>
      <c r="CV354" s="3"/>
      <c r="CW354" s="3"/>
      <c r="CX354" s="3"/>
      <c r="CY354" s="3"/>
    </row>
    <row r="355" spans="1:103"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c r="AZ355" s="3"/>
      <c r="BA355" s="3"/>
      <c r="BB355" s="3"/>
      <c r="BC355" s="3"/>
      <c r="BD355" s="3"/>
      <c r="BE355" s="3"/>
      <c r="BF355" s="3"/>
      <c r="BG355" s="3"/>
      <c r="BH355" s="3"/>
      <c r="BI355" s="3"/>
      <c r="BJ355" s="3"/>
      <c r="BK355" s="3"/>
      <c r="BL355" s="3"/>
      <c r="BM355" s="3"/>
      <c r="BN355" s="3"/>
      <c r="BO355" s="3"/>
      <c r="BP355" s="3"/>
      <c r="BQ355" s="3"/>
      <c r="BR355" s="3"/>
      <c r="BS355" s="3"/>
      <c r="BT355" s="3"/>
      <c r="BU355" s="3"/>
      <c r="BV355" s="3"/>
      <c r="BW355" s="3"/>
      <c r="BX355" s="3"/>
      <c r="BY355" s="3"/>
      <c r="BZ355" s="3"/>
      <c r="CA355" s="3"/>
      <c r="CB355" s="3"/>
      <c r="CC355" s="3"/>
      <c r="CD355" s="3"/>
      <c r="CE355" s="3"/>
      <c r="CF355" s="3"/>
      <c r="CG355" s="3"/>
      <c r="CH355" s="3"/>
      <c r="CI355" s="3"/>
      <c r="CJ355" s="3"/>
      <c r="CK355" s="3"/>
      <c r="CL355" s="3"/>
      <c r="CM355" s="3"/>
      <c r="CN355" s="3"/>
      <c r="CO355" s="3"/>
      <c r="CP355" s="3"/>
      <c r="CQ355" s="3"/>
      <c r="CR355" s="3"/>
      <c r="CS355" s="3"/>
      <c r="CT355" s="3"/>
      <c r="CU355" s="3"/>
      <c r="CV355" s="3"/>
      <c r="CW355" s="3"/>
      <c r="CX355" s="3"/>
      <c r="CY355" s="3"/>
    </row>
    <row r="356" spans="1:103"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c r="AZ356" s="3"/>
      <c r="BA356" s="3"/>
      <c r="BB356" s="3"/>
      <c r="BC356" s="3"/>
      <c r="BD356" s="3"/>
      <c r="BE356" s="3"/>
      <c r="BF356" s="3"/>
      <c r="BG356" s="3"/>
      <c r="BH356" s="3"/>
      <c r="BI356" s="3"/>
      <c r="BJ356" s="3"/>
      <c r="BK356" s="3"/>
      <c r="BL356" s="3"/>
      <c r="BM356" s="3"/>
      <c r="BN356" s="3"/>
      <c r="BO356" s="3"/>
      <c r="BP356" s="3"/>
      <c r="BQ356" s="3"/>
      <c r="BR356" s="3"/>
      <c r="BS356" s="3"/>
      <c r="BT356" s="3"/>
      <c r="BU356" s="3"/>
      <c r="BV356" s="3"/>
      <c r="BW356" s="3"/>
      <c r="BX356" s="3"/>
      <c r="BY356" s="3"/>
      <c r="BZ356" s="3"/>
      <c r="CA356" s="3"/>
      <c r="CB356" s="3"/>
      <c r="CC356" s="3"/>
      <c r="CD356" s="3"/>
      <c r="CE356" s="3"/>
      <c r="CF356" s="3"/>
      <c r="CG356" s="3"/>
      <c r="CH356" s="3"/>
      <c r="CI356" s="3"/>
      <c r="CJ356" s="3"/>
      <c r="CK356" s="3"/>
      <c r="CL356" s="3"/>
      <c r="CM356" s="3"/>
      <c r="CN356" s="3"/>
      <c r="CO356" s="3"/>
      <c r="CP356" s="3"/>
      <c r="CQ356" s="3"/>
      <c r="CR356" s="3"/>
      <c r="CS356" s="3"/>
      <c r="CT356" s="3"/>
      <c r="CU356" s="3"/>
      <c r="CV356" s="3"/>
      <c r="CW356" s="3"/>
      <c r="CX356" s="3"/>
      <c r="CY356" s="3"/>
    </row>
    <row r="357" spans="1:103"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c r="AZ357" s="3"/>
      <c r="BA357" s="3"/>
      <c r="BB357" s="3"/>
      <c r="BC357" s="3"/>
      <c r="BD357" s="3"/>
      <c r="BE357" s="3"/>
      <c r="BF357" s="3"/>
      <c r="BG357" s="3"/>
      <c r="BH357" s="3"/>
      <c r="BI357" s="3"/>
      <c r="BJ357" s="3"/>
      <c r="BK357" s="3"/>
      <c r="BL357" s="3"/>
      <c r="BM357" s="3"/>
      <c r="BN357" s="3"/>
      <c r="BO357" s="3"/>
      <c r="BP357" s="3"/>
      <c r="BQ357" s="3"/>
      <c r="BR357" s="3"/>
      <c r="BS357" s="3"/>
      <c r="BT357" s="3"/>
      <c r="BU357" s="3"/>
      <c r="BV357" s="3"/>
      <c r="BW357" s="3"/>
      <c r="BX357" s="3"/>
      <c r="BY357" s="3"/>
      <c r="BZ357" s="3"/>
      <c r="CA357" s="3"/>
      <c r="CB357" s="3"/>
      <c r="CC357" s="3"/>
      <c r="CD357" s="3"/>
      <c r="CE357" s="3"/>
      <c r="CF357" s="3"/>
      <c r="CG357" s="3"/>
      <c r="CH357" s="3"/>
      <c r="CI357" s="3"/>
      <c r="CJ357" s="3"/>
      <c r="CK357" s="3"/>
      <c r="CL357" s="3"/>
      <c r="CM357" s="3"/>
      <c r="CN357" s="3"/>
      <c r="CO357" s="3"/>
      <c r="CP357" s="3"/>
      <c r="CQ357" s="3"/>
      <c r="CR357" s="3"/>
      <c r="CS357" s="3"/>
      <c r="CT357" s="3"/>
      <c r="CU357" s="3"/>
      <c r="CV357" s="3"/>
      <c r="CW357" s="3"/>
      <c r="CX357" s="3"/>
      <c r="CY357" s="3"/>
    </row>
    <row r="358" spans="1:103"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c r="AZ358" s="3"/>
      <c r="BA358" s="3"/>
      <c r="BB358" s="3"/>
      <c r="BC358" s="3"/>
      <c r="BD358" s="3"/>
      <c r="BE358" s="3"/>
      <c r="BF358" s="3"/>
      <c r="BG358" s="3"/>
      <c r="BH358" s="3"/>
      <c r="BI358" s="3"/>
      <c r="BJ358" s="3"/>
      <c r="BK358" s="3"/>
      <c r="BL358" s="3"/>
      <c r="BM358" s="3"/>
      <c r="BN358" s="3"/>
      <c r="BO358" s="3"/>
      <c r="BP358" s="3"/>
      <c r="BQ358" s="3"/>
      <c r="BR358" s="3"/>
      <c r="BS358" s="3"/>
      <c r="BT358" s="3"/>
      <c r="BU358" s="3"/>
      <c r="BV358" s="3"/>
      <c r="BW358" s="3"/>
      <c r="BX358" s="3"/>
      <c r="BY358" s="3"/>
      <c r="BZ358" s="3"/>
      <c r="CA358" s="3"/>
      <c r="CB358" s="3"/>
      <c r="CC358" s="3"/>
      <c r="CD358" s="3"/>
      <c r="CE358" s="3"/>
      <c r="CF358" s="3"/>
      <c r="CG358" s="3"/>
      <c r="CH358" s="3"/>
      <c r="CI358" s="3"/>
      <c r="CJ358" s="3"/>
      <c r="CK358" s="3"/>
      <c r="CL358" s="3"/>
      <c r="CM358" s="3"/>
      <c r="CN358" s="3"/>
      <c r="CO358" s="3"/>
      <c r="CP358" s="3"/>
      <c r="CQ358" s="3"/>
      <c r="CR358" s="3"/>
      <c r="CS358" s="3"/>
      <c r="CT358" s="3"/>
      <c r="CU358" s="3"/>
      <c r="CV358" s="3"/>
      <c r="CW358" s="3"/>
      <c r="CX358" s="3"/>
      <c r="CY358" s="3"/>
    </row>
    <row r="359" spans="1:103"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c r="AZ359" s="3"/>
      <c r="BA359" s="3"/>
      <c r="BB359" s="3"/>
      <c r="BC359" s="3"/>
      <c r="BD359" s="3"/>
      <c r="BE359" s="3"/>
      <c r="BF359" s="3"/>
      <c r="BG359" s="3"/>
      <c r="BH359" s="3"/>
      <c r="BI359" s="3"/>
      <c r="BJ359" s="3"/>
      <c r="BK359" s="3"/>
      <c r="BL359" s="3"/>
      <c r="BM359" s="3"/>
      <c r="BN359" s="3"/>
      <c r="BO359" s="3"/>
      <c r="BP359" s="3"/>
      <c r="BQ359" s="3"/>
      <c r="BR359" s="3"/>
      <c r="BS359" s="3"/>
      <c r="BT359" s="3"/>
      <c r="BU359" s="3"/>
      <c r="BV359" s="3"/>
      <c r="BW359" s="3"/>
      <c r="BX359" s="3"/>
      <c r="BY359" s="3"/>
      <c r="BZ359" s="3"/>
      <c r="CA359" s="3"/>
      <c r="CB359" s="3"/>
      <c r="CC359" s="3"/>
      <c r="CD359" s="3"/>
      <c r="CE359" s="3"/>
      <c r="CF359" s="3"/>
      <c r="CG359" s="3"/>
      <c r="CH359" s="3"/>
      <c r="CI359" s="3"/>
      <c r="CJ359" s="3"/>
      <c r="CK359" s="3"/>
      <c r="CL359" s="3"/>
      <c r="CM359" s="3"/>
      <c r="CN359" s="3"/>
      <c r="CO359" s="3"/>
      <c r="CP359" s="3"/>
      <c r="CQ359" s="3"/>
      <c r="CR359" s="3"/>
      <c r="CS359" s="3"/>
      <c r="CT359" s="3"/>
      <c r="CU359" s="3"/>
      <c r="CV359" s="3"/>
      <c r="CW359" s="3"/>
      <c r="CX359" s="3"/>
      <c r="CY359" s="3"/>
    </row>
    <row r="360" spans="1:103"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c r="AZ360" s="3"/>
      <c r="BA360" s="3"/>
      <c r="BB360" s="3"/>
      <c r="BC360" s="3"/>
      <c r="BD360" s="3"/>
      <c r="BE360" s="3"/>
      <c r="BF360" s="3"/>
      <c r="BG360" s="3"/>
      <c r="BH360" s="3"/>
      <c r="BI360" s="3"/>
      <c r="BJ360" s="3"/>
      <c r="BK360" s="3"/>
      <c r="BL360" s="3"/>
      <c r="BM360" s="3"/>
      <c r="BN360" s="3"/>
      <c r="BO360" s="3"/>
      <c r="BP360" s="3"/>
      <c r="BQ360" s="3"/>
      <c r="BR360" s="3"/>
      <c r="BS360" s="3"/>
      <c r="BT360" s="3"/>
      <c r="BU360" s="3"/>
      <c r="BV360" s="3"/>
      <c r="BW360" s="3"/>
      <c r="BX360" s="3"/>
      <c r="BY360" s="3"/>
      <c r="BZ360" s="3"/>
      <c r="CA360" s="3"/>
      <c r="CB360" s="3"/>
      <c r="CC360" s="3"/>
      <c r="CD360" s="3"/>
      <c r="CE360" s="3"/>
      <c r="CF360" s="3"/>
      <c r="CG360" s="3"/>
      <c r="CH360" s="3"/>
      <c r="CI360" s="3"/>
      <c r="CJ360" s="3"/>
      <c r="CK360" s="3"/>
      <c r="CL360" s="3"/>
      <c r="CM360" s="3"/>
      <c r="CN360" s="3"/>
      <c r="CO360" s="3"/>
      <c r="CP360" s="3"/>
      <c r="CQ360" s="3"/>
      <c r="CR360" s="3"/>
      <c r="CS360" s="3"/>
      <c r="CT360" s="3"/>
      <c r="CU360" s="3"/>
      <c r="CV360" s="3"/>
      <c r="CW360" s="3"/>
      <c r="CX360" s="3"/>
      <c r="CY360" s="3"/>
    </row>
    <row r="361" spans="1:103"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c r="AZ361" s="3"/>
      <c r="BA361" s="3"/>
      <c r="BB361" s="3"/>
      <c r="BC361" s="3"/>
      <c r="BD361" s="3"/>
      <c r="BE361" s="3"/>
      <c r="BF361" s="3"/>
      <c r="BG361" s="3"/>
      <c r="BH361" s="3"/>
      <c r="BI361" s="3"/>
      <c r="BJ361" s="3"/>
      <c r="BK361" s="3"/>
      <c r="BL361" s="3"/>
      <c r="BM361" s="3"/>
      <c r="BN361" s="3"/>
      <c r="BO361" s="3"/>
      <c r="BP361" s="3"/>
      <c r="BQ361" s="3"/>
      <c r="BR361" s="3"/>
      <c r="BS361" s="3"/>
      <c r="BT361" s="3"/>
      <c r="BU361" s="3"/>
      <c r="BV361" s="3"/>
      <c r="BW361" s="3"/>
      <c r="BX361" s="3"/>
      <c r="BY361" s="3"/>
      <c r="BZ361" s="3"/>
      <c r="CA361" s="3"/>
      <c r="CB361" s="3"/>
      <c r="CC361" s="3"/>
      <c r="CD361" s="3"/>
      <c r="CE361" s="3"/>
      <c r="CF361" s="3"/>
      <c r="CG361" s="3"/>
      <c r="CH361" s="3"/>
      <c r="CI361" s="3"/>
      <c r="CJ361" s="3"/>
      <c r="CK361" s="3"/>
      <c r="CL361" s="3"/>
      <c r="CM361" s="3"/>
      <c r="CN361" s="3"/>
      <c r="CO361" s="3"/>
      <c r="CP361" s="3"/>
      <c r="CQ361" s="3"/>
      <c r="CR361" s="3"/>
      <c r="CS361" s="3"/>
      <c r="CT361" s="3"/>
      <c r="CU361" s="3"/>
      <c r="CV361" s="3"/>
      <c r="CW361" s="3"/>
      <c r="CX361" s="3"/>
      <c r="CY361" s="3"/>
    </row>
    <row r="362" spans="1:103"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c r="AZ362" s="3"/>
      <c r="BA362" s="3"/>
      <c r="BB362" s="3"/>
      <c r="BC362" s="3"/>
      <c r="BD362" s="3"/>
      <c r="BE362" s="3"/>
      <c r="BF362" s="3"/>
      <c r="BG362" s="3"/>
      <c r="BH362" s="3"/>
      <c r="BI362" s="3"/>
      <c r="BJ362" s="3"/>
      <c r="BK362" s="3"/>
      <c r="BL362" s="3"/>
      <c r="BM362" s="3"/>
      <c r="BN362" s="3"/>
      <c r="BO362" s="3"/>
      <c r="BP362" s="3"/>
      <c r="BQ362" s="3"/>
      <c r="BR362" s="3"/>
      <c r="BS362" s="3"/>
      <c r="BT362" s="3"/>
      <c r="BU362" s="3"/>
      <c r="BV362" s="3"/>
      <c r="BW362" s="3"/>
      <c r="BX362" s="3"/>
      <c r="BY362" s="3"/>
      <c r="BZ362" s="3"/>
      <c r="CA362" s="3"/>
      <c r="CB362" s="3"/>
      <c r="CC362" s="3"/>
      <c r="CD362" s="3"/>
      <c r="CE362" s="3"/>
      <c r="CF362" s="3"/>
      <c r="CG362" s="3"/>
      <c r="CH362" s="3"/>
      <c r="CI362" s="3"/>
      <c r="CJ362" s="3"/>
      <c r="CK362" s="3"/>
      <c r="CL362" s="3"/>
      <c r="CM362" s="3"/>
      <c r="CN362" s="3"/>
      <c r="CO362" s="3"/>
      <c r="CP362" s="3"/>
      <c r="CQ362" s="3"/>
      <c r="CR362" s="3"/>
      <c r="CS362" s="3"/>
      <c r="CT362" s="3"/>
      <c r="CU362" s="3"/>
      <c r="CV362" s="3"/>
      <c r="CW362" s="3"/>
      <c r="CX362" s="3"/>
      <c r="CY362" s="3"/>
    </row>
    <row r="363" spans="1:103"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c r="AZ363" s="3"/>
      <c r="BA363" s="3"/>
      <c r="BB363" s="3"/>
      <c r="BC363" s="3"/>
      <c r="BD363" s="3"/>
      <c r="BE363" s="3"/>
      <c r="BF363" s="3"/>
      <c r="BG363" s="3"/>
      <c r="BH363" s="3"/>
      <c r="BI363" s="3"/>
      <c r="BJ363" s="3"/>
      <c r="BK363" s="3"/>
      <c r="BL363" s="3"/>
      <c r="BM363" s="3"/>
      <c r="BN363" s="3"/>
      <c r="BO363" s="3"/>
      <c r="BP363" s="3"/>
      <c r="BQ363" s="3"/>
      <c r="BR363" s="3"/>
      <c r="BS363" s="3"/>
      <c r="BT363" s="3"/>
      <c r="BU363" s="3"/>
      <c r="BV363" s="3"/>
      <c r="BW363" s="3"/>
      <c r="BX363" s="3"/>
      <c r="BY363" s="3"/>
      <c r="BZ363" s="3"/>
      <c r="CA363" s="3"/>
      <c r="CB363" s="3"/>
      <c r="CC363" s="3"/>
      <c r="CD363" s="3"/>
      <c r="CE363" s="3"/>
      <c r="CF363" s="3"/>
      <c r="CG363" s="3"/>
      <c r="CH363" s="3"/>
      <c r="CI363" s="3"/>
      <c r="CJ363" s="3"/>
      <c r="CK363" s="3"/>
      <c r="CL363" s="3"/>
      <c r="CM363" s="3"/>
      <c r="CN363" s="3"/>
      <c r="CO363" s="3"/>
      <c r="CP363" s="3"/>
      <c r="CQ363" s="3"/>
      <c r="CR363" s="3"/>
      <c r="CS363" s="3"/>
      <c r="CT363" s="3"/>
      <c r="CU363" s="3"/>
      <c r="CV363" s="3"/>
      <c r="CW363" s="3"/>
      <c r="CX363" s="3"/>
      <c r="CY363" s="3"/>
    </row>
    <row r="364" spans="1:103"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c r="AZ364" s="3"/>
      <c r="BA364" s="3"/>
      <c r="BB364" s="3"/>
      <c r="BC364" s="3"/>
      <c r="BD364" s="3"/>
      <c r="BE364" s="3"/>
      <c r="BF364" s="3"/>
      <c r="BG364" s="3"/>
      <c r="BH364" s="3"/>
      <c r="BI364" s="3"/>
      <c r="BJ364" s="3"/>
      <c r="BK364" s="3"/>
      <c r="BL364" s="3"/>
      <c r="BM364" s="3"/>
      <c r="BN364" s="3"/>
      <c r="BO364" s="3"/>
      <c r="BP364" s="3"/>
      <c r="BQ364" s="3"/>
      <c r="BR364" s="3"/>
      <c r="BS364" s="3"/>
      <c r="BT364" s="3"/>
      <c r="BU364" s="3"/>
      <c r="BV364" s="3"/>
      <c r="BW364" s="3"/>
      <c r="BX364" s="3"/>
      <c r="BY364" s="3"/>
      <c r="BZ364" s="3"/>
      <c r="CA364" s="3"/>
      <c r="CB364" s="3"/>
      <c r="CC364" s="3"/>
      <c r="CD364" s="3"/>
      <c r="CE364" s="3"/>
      <c r="CF364" s="3"/>
      <c r="CG364" s="3"/>
      <c r="CH364" s="3"/>
      <c r="CI364" s="3"/>
      <c r="CJ364" s="3"/>
      <c r="CK364" s="3"/>
      <c r="CL364" s="3"/>
      <c r="CM364" s="3"/>
      <c r="CN364" s="3"/>
      <c r="CO364" s="3"/>
      <c r="CP364" s="3"/>
      <c r="CQ364" s="3"/>
      <c r="CR364" s="3"/>
      <c r="CS364" s="3"/>
      <c r="CT364" s="3"/>
      <c r="CU364" s="3"/>
      <c r="CV364" s="3"/>
      <c r="CW364" s="3"/>
      <c r="CX364" s="3"/>
      <c r="CY364" s="3"/>
    </row>
    <row r="365" spans="1:103"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c r="AZ365" s="3"/>
      <c r="BA365" s="3"/>
      <c r="BB365" s="3"/>
      <c r="BC365" s="3"/>
      <c r="BD365" s="3"/>
      <c r="BE365" s="3"/>
      <c r="BF365" s="3"/>
      <c r="BG365" s="3"/>
      <c r="BH365" s="3"/>
      <c r="BI365" s="3"/>
      <c r="BJ365" s="3"/>
      <c r="BK365" s="3"/>
      <c r="BL365" s="3"/>
      <c r="BM365" s="3"/>
      <c r="BN365" s="3"/>
      <c r="BO365" s="3"/>
      <c r="BP365" s="3"/>
      <c r="BQ365" s="3"/>
      <c r="BR365" s="3"/>
      <c r="BS365" s="3"/>
      <c r="BT365" s="3"/>
      <c r="BU365" s="3"/>
      <c r="BV365" s="3"/>
      <c r="BW365" s="3"/>
      <c r="BX365" s="3"/>
      <c r="BY365" s="3"/>
      <c r="BZ365" s="3"/>
      <c r="CA365" s="3"/>
      <c r="CB365" s="3"/>
      <c r="CC365" s="3"/>
      <c r="CD365" s="3"/>
      <c r="CE365" s="3"/>
      <c r="CF365" s="3"/>
      <c r="CG365" s="3"/>
      <c r="CH365" s="3"/>
      <c r="CI365" s="3"/>
      <c r="CJ365" s="3"/>
      <c r="CK365" s="3"/>
      <c r="CL365" s="3"/>
      <c r="CM365" s="3"/>
      <c r="CN365" s="3"/>
      <c r="CO365" s="3"/>
      <c r="CP365" s="3"/>
      <c r="CQ365" s="3"/>
      <c r="CR365" s="3"/>
      <c r="CS365" s="3"/>
      <c r="CT365" s="3"/>
      <c r="CU365" s="3"/>
      <c r="CV365" s="3"/>
      <c r="CW365" s="3"/>
      <c r="CX365" s="3"/>
      <c r="CY365" s="3"/>
    </row>
    <row r="366" spans="1:103"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c r="AZ366" s="3"/>
      <c r="BA366" s="3"/>
      <c r="BB366" s="3"/>
      <c r="BC366" s="3"/>
      <c r="BD366" s="3"/>
      <c r="BE366" s="3"/>
      <c r="BF366" s="3"/>
      <c r="BG366" s="3"/>
      <c r="BH366" s="3"/>
      <c r="BI366" s="3"/>
      <c r="BJ366" s="3"/>
      <c r="BK366" s="3"/>
      <c r="BL366" s="3"/>
      <c r="BM366" s="3"/>
      <c r="BN366" s="3"/>
      <c r="BO366" s="3"/>
      <c r="BP366" s="3"/>
      <c r="BQ366" s="3"/>
      <c r="BR366" s="3"/>
      <c r="BS366" s="3"/>
      <c r="BT366" s="3"/>
      <c r="BU366" s="3"/>
      <c r="BV366" s="3"/>
      <c r="BW366" s="3"/>
      <c r="BX366" s="3"/>
      <c r="BY366" s="3"/>
      <c r="BZ366" s="3"/>
      <c r="CA366" s="3"/>
      <c r="CB366" s="3"/>
      <c r="CC366" s="3"/>
      <c r="CD366" s="3"/>
      <c r="CE366" s="3"/>
      <c r="CF366" s="3"/>
      <c r="CG366" s="3"/>
      <c r="CH366" s="3"/>
      <c r="CI366" s="3"/>
      <c r="CJ366" s="3"/>
      <c r="CK366" s="3"/>
      <c r="CL366" s="3"/>
      <c r="CM366" s="3"/>
      <c r="CN366" s="3"/>
      <c r="CO366" s="3"/>
      <c r="CP366" s="3"/>
      <c r="CQ366" s="3"/>
      <c r="CR366" s="3"/>
      <c r="CS366" s="3"/>
      <c r="CT366" s="3"/>
      <c r="CU366" s="3"/>
      <c r="CV366" s="3"/>
      <c r="CW366" s="3"/>
      <c r="CX366" s="3"/>
      <c r="CY366" s="3"/>
    </row>
    <row r="367" spans="1:103"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c r="AZ367" s="3"/>
      <c r="BA367" s="3"/>
      <c r="BB367" s="3"/>
      <c r="BC367" s="3"/>
      <c r="BD367" s="3"/>
      <c r="BE367" s="3"/>
      <c r="BF367" s="3"/>
      <c r="BG367" s="3"/>
      <c r="BH367" s="3"/>
      <c r="BI367" s="3"/>
      <c r="BJ367" s="3"/>
      <c r="BK367" s="3"/>
      <c r="BL367" s="3"/>
      <c r="BM367" s="3"/>
      <c r="BN367" s="3"/>
      <c r="BO367" s="3"/>
      <c r="BP367" s="3"/>
      <c r="BQ367" s="3"/>
      <c r="BR367" s="3"/>
      <c r="BS367" s="3"/>
      <c r="BT367" s="3"/>
      <c r="BU367" s="3"/>
      <c r="BV367" s="3"/>
      <c r="BW367" s="3"/>
      <c r="BX367" s="3"/>
      <c r="BY367" s="3"/>
      <c r="BZ367" s="3"/>
      <c r="CA367" s="3"/>
      <c r="CB367" s="3"/>
      <c r="CC367" s="3"/>
      <c r="CD367" s="3"/>
      <c r="CE367" s="3"/>
      <c r="CF367" s="3"/>
      <c r="CG367" s="3"/>
      <c r="CH367" s="3"/>
      <c r="CI367" s="3"/>
      <c r="CJ367" s="3"/>
      <c r="CK367" s="3"/>
      <c r="CL367" s="3"/>
      <c r="CM367" s="3"/>
      <c r="CN367" s="3"/>
      <c r="CO367" s="3"/>
      <c r="CP367" s="3"/>
      <c r="CQ367" s="3"/>
      <c r="CR367" s="3"/>
      <c r="CS367" s="3"/>
      <c r="CT367" s="3"/>
      <c r="CU367" s="3"/>
      <c r="CV367" s="3"/>
      <c r="CW367" s="3"/>
      <c r="CX367" s="3"/>
      <c r="CY367" s="3"/>
    </row>
    <row r="368" spans="1:103"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c r="AZ368" s="3"/>
      <c r="BA368" s="3"/>
      <c r="BB368" s="3"/>
      <c r="BC368" s="3"/>
      <c r="BD368" s="3"/>
      <c r="BE368" s="3"/>
      <c r="BF368" s="3"/>
      <c r="BG368" s="3"/>
      <c r="BH368" s="3"/>
      <c r="BI368" s="3"/>
      <c r="BJ368" s="3"/>
      <c r="BK368" s="3"/>
      <c r="BL368" s="3"/>
      <c r="BM368" s="3"/>
      <c r="BN368" s="3"/>
      <c r="BO368" s="3"/>
      <c r="BP368" s="3"/>
      <c r="BQ368" s="3"/>
      <c r="BR368" s="3"/>
      <c r="BS368" s="3"/>
      <c r="BT368" s="3"/>
      <c r="BU368" s="3"/>
      <c r="BV368" s="3"/>
      <c r="BW368" s="3"/>
      <c r="BX368" s="3"/>
      <c r="BY368" s="3"/>
      <c r="BZ368" s="3"/>
      <c r="CA368" s="3"/>
      <c r="CB368" s="3"/>
      <c r="CC368" s="3"/>
      <c r="CD368" s="3"/>
      <c r="CE368" s="3"/>
      <c r="CF368" s="3"/>
      <c r="CG368" s="3"/>
      <c r="CH368" s="3"/>
      <c r="CI368" s="3"/>
      <c r="CJ368" s="3"/>
      <c r="CK368" s="3"/>
      <c r="CL368" s="3"/>
      <c r="CM368" s="3"/>
      <c r="CN368" s="3"/>
      <c r="CO368" s="3"/>
      <c r="CP368" s="3"/>
      <c r="CQ368" s="3"/>
      <c r="CR368" s="3"/>
      <c r="CS368" s="3"/>
      <c r="CT368" s="3"/>
      <c r="CU368" s="3"/>
      <c r="CV368" s="3"/>
      <c r="CW368" s="3"/>
      <c r="CX368" s="3"/>
      <c r="CY368" s="3"/>
    </row>
    <row r="369" spans="1:103"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c r="AZ369" s="3"/>
      <c r="BA369" s="3"/>
      <c r="BB369" s="3"/>
      <c r="BC369" s="3"/>
      <c r="BD369" s="3"/>
      <c r="BE369" s="3"/>
      <c r="BF369" s="3"/>
      <c r="BG369" s="3"/>
      <c r="BH369" s="3"/>
      <c r="BI369" s="3"/>
      <c r="BJ369" s="3"/>
      <c r="BK369" s="3"/>
      <c r="BL369" s="3"/>
      <c r="BM369" s="3"/>
      <c r="BN369" s="3"/>
      <c r="BO369" s="3"/>
      <c r="BP369" s="3"/>
      <c r="BQ369" s="3"/>
      <c r="BR369" s="3"/>
      <c r="BS369" s="3"/>
      <c r="BT369" s="3"/>
      <c r="BU369" s="3"/>
      <c r="BV369" s="3"/>
      <c r="BW369" s="3"/>
      <c r="BX369" s="3"/>
      <c r="BY369" s="3"/>
      <c r="BZ369" s="3"/>
      <c r="CA369" s="3"/>
      <c r="CB369" s="3"/>
      <c r="CC369" s="3"/>
      <c r="CD369" s="3"/>
      <c r="CE369" s="3"/>
      <c r="CF369" s="3"/>
      <c r="CG369" s="3"/>
      <c r="CH369" s="3"/>
      <c r="CI369" s="3"/>
      <c r="CJ369" s="3"/>
      <c r="CK369" s="3"/>
      <c r="CL369" s="3"/>
      <c r="CM369" s="3"/>
      <c r="CN369" s="3"/>
      <c r="CO369" s="3"/>
      <c r="CP369" s="3"/>
      <c r="CQ369" s="3"/>
      <c r="CR369" s="3"/>
      <c r="CS369" s="3"/>
      <c r="CT369" s="3"/>
      <c r="CU369" s="3"/>
      <c r="CV369" s="3"/>
      <c r="CW369" s="3"/>
      <c r="CX369" s="3"/>
      <c r="CY369" s="3"/>
    </row>
    <row r="370" spans="1:103"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c r="AZ370" s="3"/>
      <c r="BA370" s="3"/>
      <c r="BB370" s="3"/>
      <c r="BC370" s="3"/>
      <c r="BD370" s="3"/>
      <c r="BE370" s="3"/>
      <c r="BF370" s="3"/>
      <c r="BG370" s="3"/>
      <c r="BH370" s="3"/>
      <c r="BI370" s="3"/>
      <c r="BJ370" s="3"/>
      <c r="BK370" s="3"/>
      <c r="BL370" s="3"/>
      <c r="BM370" s="3"/>
      <c r="BN370" s="3"/>
      <c r="BO370" s="3"/>
      <c r="BP370" s="3"/>
      <c r="BQ370" s="3"/>
      <c r="BR370" s="3"/>
      <c r="BS370" s="3"/>
      <c r="BT370" s="3"/>
      <c r="BU370" s="3"/>
      <c r="BV370" s="3"/>
      <c r="BW370" s="3"/>
      <c r="BX370" s="3"/>
      <c r="BY370" s="3"/>
      <c r="BZ370" s="3"/>
      <c r="CA370" s="3"/>
      <c r="CB370" s="3"/>
      <c r="CC370" s="3"/>
      <c r="CD370" s="3"/>
      <c r="CE370" s="3"/>
      <c r="CF370" s="3"/>
      <c r="CG370" s="3"/>
      <c r="CH370" s="3"/>
      <c r="CI370" s="3"/>
      <c r="CJ370" s="3"/>
      <c r="CK370" s="3"/>
      <c r="CL370" s="3"/>
      <c r="CM370" s="3"/>
      <c r="CN370" s="3"/>
      <c r="CO370" s="3"/>
      <c r="CP370" s="3"/>
      <c r="CQ370" s="3"/>
      <c r="CR370" s="3"/>
      <c r="CS370" s="3"/>
      <c r="CT370" s="3"/>
      <c r="CU370" s="3"/>
      <c r="CV370" s="3"/>
      <c r="CW370" s="3"/>
      <c r="CX370" s="3"/>
      <c r="CY370" s="3"/>
    </row>
    <row r="371" spans="1:103"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c r="AZ371" s="3"/>
      <c r="BA371" s="3"/>
      <c r="BB371" s="3"/>
      <c r="BC371" s="3"/>
      <c r="BD371" s="3"/>
      <c r="BE371" s="3"/>
      <c r="BF371" s="3"/>
      <c r="BG371" s="3"/>
      <c r="BH371" s="3"/>
      <c r="BI371" s="3"/>
      <c r="BJ371" s="3"/>
      <c r="BK371" s="3"/>
      <c r="BL371" s="3"/>
      <c r="BM371" s="3"/>
      <c r="BN371" s="3"/>
      <c r="BO371" s="3"/>
      <c r="BP371" s="3"/>
      <c r="BQ371" s="3"/>
      <c r="BR371" s="3"/>
      <c r="BS371" s="3"/>
      <c r="BT371" s="3"/>
      <c r="BU371" s="3"/>
      <c r="BV371" s="3"/>
      <c r="BW371" s="3"/>
      <c r="BX371" s="3"/>
      <c r="BY371" s="3"/>
      <c r="BZ371" s="3"/>
      <c r="CA371" s="3"/>
      <c r="CB371" s="3"/>
      <c r="CC371" s="3"/>
      <c r="CD371" s="3"/>
      <c r="CE371" s="3"/>
      <c r="CF371" s="3"/>
      <c r="CG371" s="3"/>
      <c r="CH371" s="3"/>
      <c r="CI371" s="3"/>
      <c r="CJ371" s="3"/>
      <c r="CK371" s="3"/>
      <c r="CL371" s="3"/>
      <c r="CM371" s="3"/>
      <c r="CN371" s="3"/>
      <c r="CO371" s="3"/>
      <c r="CP371" s="3"/>
      <c r="CQ371" s="3"/>
      <c r="CR371" s="3"/>
      <c r="CS371" s="3"/>
      <c r="CT371" s="3"/>
      <c r="CU371" s="3"/>
      <c r="CV371" s="3"/>
      <c r="CW371" s="3"/>
      <c r="CX371" s="3"/>
      <c r="CY371" s="3"/>
    </row>
    <row r="372" spans="1:103"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c r="AZ372" s="3"/>
      <c r="BA372" s="3"/>
      <c r="BB372" s="3"/>
      <c r="BC372" s="3"/>
      <c r="BD372" s="3"/>
      <c r="BE372" s="3"/>
      <c r="BF372" s="3"/>
      <c r="BG372" s="3"/>
      <c r="BH372" s="3"/>
      <c r="BI372" s="3"/>
      <c r="BJ372" s="3"/>
      <c r="BK372" s="3"/>
      <c r="BL372" s="3"/>
      <c r="BM372" s="3"/>
      <c r="BN372" s="3"/>
      <c r="BO372" s="3"/>
      <c r="BP372" s="3"/>
      <c r="BQ372" s="3"/>
      <c r="BR372" s="3"/>
      <c r="BS372" s="3"/>
      <c r="BT372" s="3"/>
      <c r="BU372" s="3"/>
      <c r="BV372" s="3"/>
      <c r="BW372" s="3"/>
      <c r="BX372" s="3"/>
      <c r="BY372" s="3"/>
      <c r="BZ372" s="3"/>
      <c r="CA372" s="3"/>
      <c r="CB372" s="3"/>
      <c r="CC372" s="3"/>
      <c r="CD372" s="3"/>
      <c r="CE372" s="3"/>
      <c r="CF372" s="3"/>
      <c r="CG372" s="3"/>
      <c r="CH372" s="3"/>
      <c r="CI372" s="3"/>
      <c r="CJ372" s="3"/>
      <c r="CK372" s="3"/>
      <c r="CL372" s="3"/>
      <c r="CM372" s="3"/>
      <c r="CN372" s="3"/>
      <c r="CO372" s="3"/>
      <c r="CP372" s="3"/>
      <c r="CQ372" s="3"/>
      <c r="CR372" s="3"/>
      <c r="CS372" s="3"/>
      <c r="CT372" s="3"/>
      <c r="CU372" s="3"/>
      <c r="CV372" s="3"/>
      <c r="CW372" s="3"/>
      <c r="CX372" s="3"/>
      <c r="CY372" s="3"/>
    </row>
    <row r="373" spans="1:103"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c r="AZ373" s="3"/>
      <c r="BA373" s="3"/>
      <c r="BB373" s="3"/>
      <c r="BC373" s="3"/>
      <c r="BD373" s="3"/>
      <c r="BE373" s="3"/>
      <c r="BF373" s="3"/>
      <c r="BG373" s="3"/>
      <c r="BH373" s="3"/>
      <c r="BI373" s="3"/>
      <c r="BJ373" s="3"/>
      <c r="BK373" s="3"/>
      <c r="BL373" s="3"/>
      <c r="BM373" s="3"/>
      <c r="BN373" s="3"/>
      <c r="BO373" s="3"/>
      <c r="BP373" s="3"/>
      <c r="BQ373" s="3"/>
      <c r="BR373" s="3"/>
      <c r="BS373" s="3"/>
      <c r="BT373" s="3"/>
      <c r="BU373" s="3"/>
      <c r="BV373" s="3"/>
      <c r="BW373" s="3"/>
      <c r="BX373" s="3"/>
      <c r="BY373" s="3"/>
      <c r="BZ373" s="3"/>
      <c r="CA373" s="3"/>
      <c r="CB373" s="3"/>
      <c r="CC373" s="3"/>
      <c r="CD373" s="3"/>
      <c r="CE373" s="3"/>
      <c r="CF373" s="3"/>
      <c r="CG373" s="3"/>
      <c r="CH373" s="3"/>
      <c r="CI373" s="3"/>
      <c r="CJ373" s="3"/>
      <c r="CK373" s="3"/>
      <c r="CL373" s="3"/>
      <c r="CM373" s="3"/>
      <c r="CN373" s="3"/>
      <c r="CO373" s="3"/>
      <c r="CP373" s="3"/>
      <c r="CQ373" s="3"/>
      <c r="CR373" s="3"/>
      <c r="CS373" s="3"/>
      <c r="CT373" s="3"/>
      <c r="CU373" s="3"/>
      <c r="CV373" s="3"/>
      <c r="CW373" s="3"/>
      <c r="CX373" s="3"/>
      <c r="CY373" s="3"/>
    </row>
    <row r="374" spans="1:103"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c r="AZ374" s="3"/>
      <c r="BA374" s="3"/>
      <c r="BB374" s="3"/>
      <c r="BC374" s="3"/>
      <c r="BD374" s="3"/>
      <c r="BE374" s="3"/>
      <c r="BF374" s="3"/>
      <c r="BG374" s="3"/>
      <c r="BH374" s="3"/>
      <c r="BI374" s="3"/>
      <c r="BJ374" s="3"/>
      <c r="BK374" s="3"/>
      <c r="BL374" s="3"/>
      <c r="BM374" s="3"/>
      <c r="BN374" s="3"/>
      <c r="BO374" s="3"/>
      <c r="BP374" s="3"/>
      <c r="BQ374" s="3"/>
      <c r="BR374" s="3"/>
      <c r="BS374" s="3"/>
      <c r="BT374" s="3"/>
      <c r="BU374" s="3"/>
      <c r="BV374" s="3"/>
      <c r="BW374" s="3"/>
      <c r="BX374" s="3"/>
      <c r="BY374" s="3"/>
      <c r="BZ374" s="3"/>
      <c r="CA374" s="3"/>
      <c r="CB374" s="3"/>
      <c r="CC374" s="3"/>
      <c r="CD374" s="3"/>
      <c r="CE374" s="3"/>
      <c r="CF374" s="3"/>
      <c r="CG374" s="3"/>
      <c r="CH374" s="3"/>
      <c r="CI374" s="3"/>
      <c r="CJ374" s="3"/>
      <c r="CK374" s="3"/>
      <c r="CL374" s="3"/>
      <c r="CM374" s="3"/>
      <c r="CN374" s="3"/>
      <c r="CO374" s="3"/>
      <c r="CP374" s="3"/>
      <c r="CQ374" s="3"/>
      <c r="CR374" s="3"/>
      <c r="CS374" s="3"/>
      <c r="CT374" s="3"/>
      <c r="CU374" s="3"/>
      <c r="CV374" s="3"/>
      <c r="CW374" s="3"/>
      <c r="CX374" s="3"/>
      <c r="CY374" s="3"/>
    </row>
    <row r="375" spans="1:103"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c r="AZ375" s="3"/>
      <c r="BA375" s="3"/>
      <c r="BB375" s="3"/>
      <c r="BC375" s="3"/>
      <c r="BD375" s="3"/>
      <c r="BE375" s="3"/>
      <c r="BF375" s="3"/>
      <c r="BG375" s="3"/>
      <c r="BH375" s="3"/>
      <c r="BI375" s="3"/>
      <c r="BJ375" s="3"/>
      <c r="BK375" s="3"/>
      <c r="BL375" s="3"/>
      <c r="BM375" s="3"/>
      <c r="BN375" s="3"/>
      <c r="BO375" s="3"/>
      <c r="BP375" s="3"/>
      <c r="BQ375" s="3"/>
      <c r="BR375" s="3"/>
      <c r="BS375" s="3"/>
      <c r="BT375" s="3"/>
      <c r="BU375" s="3"/>
      <c r="BV375" s="3"/>
      <c r="BW375" s="3"/>
      <c r="BX375" s="3"/>
      <c r="BY375" s="3"/>
      <c r="BZ375" s="3"/>
      <c r="CA375" s="3"/>
      <c r="CB375" s="3"/>
      <c r="CC375" s="3"/>
      <c r="CD375" s="3"/>
      <c r="CE375" s="3"/>
      <c r="CF375" s="3"/>
      <c r="CG375" s="3"/>
      <c r="CH375" s="3"/>
      <c r="CI375" s="3"/>
      <c r="CJ375" s="3"/>
      <c r="CK375" s="3"/>
      <c r="CL375" s="3"/>
      <c r="CM375" s="3"/>
      <c r="CN375" s="3"/>
      <c r="CO375" s="3"/>
      <c r="CP375" s="3"/>
      <c r="CQ375" s="3"/>
      <c r="CR375" s="3"/>
      <c r="CS375" s="3"/>
      <c r="CT375" s="3"/>
      <c r="CU375" s="3"/>
      <c r="CV375" s="3"/>
      <c r="CW375" s="3"/>
      <c r="CX375" s="3"/>
      <c r="CY375" s="3"/>
    </row>
    <row r="376" spans="1:103"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c r="AZ376" s="3"/>
      <c r="BA376" s="3"/>
      <c r="BB376" s="3"/>
      <c r="BC376" s="3"/>
      <c r="BD376" s="3"/>
      <c r="BE376" s="3"/>
      <c r="BF376" s="3"/>
      <c r="BG376" s="3"/>
      <c r="BH376" s="3"/>
      <c r="BI376" s="3"/>
      <c r="BJ376" s="3"/>
      <c r="BK376" s="3"/>
      <c r="BL376" s="3"/>
      <c r="BM376" s="3"/>
      <c r="BN376" s="3"/>
      <c r="BO376" s="3"/>
      <c r="BP376" s="3"/>
      <c r="BQ376" s="3"/>
      <c r="BR376" s="3"/>
      <c r="BS376" s="3"/>
      <c r="BT376" s="3"/>
      <c r="BU376" s="3"/>
      <c r="BV376" s="3"/>
      <c r="BW376" s="3"/>
      <c r="BX376" s="3"/>
      <c r="BY376" s="3"/>
      <c r="BZ376" s="3"/>
      <c r="CA376" s="3"/>
      <c r="CB376" s="3"/>
      <c r="CC376" s="3"/>
      <c r="CD376" s="3"/>
      <c r="CE376" s="3"/>
      <c r="CF376" s="3"/>
      <c r="CG376" s="3"/>
      <c r="CH376" s="3"/>
      <c r="CI376" s="3"/>
      <c r="CJ376" s="3"/>
      <c r="CK376" s="3"/>
      <c r="CL376" s="3"/>
      <c r="CM376" s="3"/>
      <c r="CN376" s="3"/>
      <c r="CO376" s="3"/>
      <c r="CP376" s="3"/>
      <c r="CQ376" s="3"/>
      <c r="CR376" s="3"/>
      <c r="CS376" s="3"/>
      <c r="CT376" s="3"/>
      <c r="CU376" s="3"/>
      <c r="CV376" s="3"/>
      <c r="CW376" s="3"/>
      <c r="CX376" s="3"/>
      <c r="CY376" s="3"/>
    </row>
    <row r="377" spans="1:103"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c r="AZ377" s="3"/>
      <c r="BA377" s="3"/>
      <c r="BB377" s="3"/>
      <c r="BC377" s="3"/>
      <c r="BD377" s="3"/>
      <c r="BE377" s="3"/>
      <c r="BF377" s="3"/>
      <c r="BG377" s="3"/>
      <c r="BH377" s="3"/>
      <c r="BI377" s="3"/>
      <c r="BJ377" s="3"/>
      <c r="BK377" s="3"/>
      <c r="BL377" s="3"/>
      <c r="BM377" s="3"/>
      <c r="BN377" s="3"/>
      <c r="BO377" s="3"/>
      <c r="BP377" s="3"/>
      <c r="BQ377" s="3"/>
      <c r="BR377" s="3"/>
      <c r="BS377" s="3"/>
      <c r="BT377" s="3"/>
      <c r="BU377" s="3"/>
      <c r="BV377" s="3"/>
      <c r="BW377" s="3"/>
      <c r="BX377" s="3"/>
      <c r="BY377" s="3"/>
      <c r="BZ377" s="3"/>
      <c r="CA377" s="3"/>
      <c r="CB377" s="3"/>
      <c r="CC377" s="3"/>
      <c r="CD377" s="3"/>
      <c r="CE377" s="3"/>
      <c r="CF377" s="3"/>
      <c r="CG377" s="3"/>
      <c r="CH377" s="3"/>
      <c r="CI377" s="3"/>
      <c r="CJ377" s="3"/>
      <c r="CK377" s="3"/>
      <c r="CL377" s="3"/>
      <c r="CM377" s="3"/>
      <c r="CN377" s="3"/>
      <c r="CO377" s="3"/>
      <c r="CP377" s="3"/>
      <c r="CQ377" s="3"/>
      <c r="CR377" s="3"/>
      <c r="CS377" s="3"/>
      <c r="CT377" s="3"/>
      <c r="CU377" s="3"/>
      <c r="CV377" s="3"/>
      <c r="CW377" s="3"/>
      <c r="CX377" s="3"/>
      <c r="CY377" s="3"/>
    </row>
    <row r="378" spans="1:103"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c r="AZ378" s="3"/>
      <c r="BA378" s="3"/>
      <c r="BB378" s="3"/>
      <c r="BC378" s="3"/>
      <c r="BD378" s="3"/>
      <c r="BE378" s="3"/>
      <c r="BF378" s="3"/>
      <c r="BG378" s="3"/>
      <c r="BH378" s="3"/>
      <c r="BI378" s="3"/>
      <c r="BJ378" s="3"/>
      <c r="BK378" s="3"/>
      <c r="BL378" s="3"/>
      <c r="BM378" s="3"/>
      <c r="BN378" s="3"/>
      <c r="BO378" s="3"/>
      <c r="BP378" s="3"/>
      <c r="BQ378" s="3"/>
      <c r="BR378" s="3"/>
      <c r="BS378" s="3"/>
      <c r="BT378" s="3"/>
      <c r="BU378" s="3"/>
      <c r="BV378" s="3"/>
      <c r="BW378" s="3"/>
      <c r="BX378" s="3"/>
      <c r="BY378" s="3"/>
      <c r="BZ378" s="3"/>
      <c r="CA378" s="3"/>
      <c r="CB378" s="3"/>
      <c r="CC378" s="3"/>
      <c r="CD378" s="3"/>
      <c r="CE378" s="3"/>
      <c r="CF378" s="3"/>
      <c r="CG378" s="3"/>
      <c r="CH378" s="3"/>
      <c r="CI378" s="3"/>
      <c r="CJ378" s="3"/>
      <c r="CK378" s="3"/>
      <c r="CL378" s="3"/>
      <c r="CM378" s="3"/>
      <c r="CN378" s="3"/>
      <c r="CO378" s="3"/>
      <c r="CP378" s="3"/>
      <c r="CQ378" s="3"/>
      <c r="CR378" s="3"/>
      <c r="CS378" s="3"/>
      <c r="CT378" s="3"/>
      <c r="CU378" s="3"/>
      <c r="CV378" s="3"/>
      <c r="CW378" s="3"/>
      <c r="CX378" s="3"/>
      <c r="CY378" s="3"/>
    </row>
    <row r="379" spans="1:103"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c r="AZ379" s="3"/>
      <c r="BA379" s="3"/>
      <c r="BB379" s="3"/>
      <c r="BC379" s="3"/>
      <c r="BD379" s="3"/>
      <c r="BE379" s="3"/>
      <c r="BF379" s="3"/>
      <c r="BG379" s="3"/>
      <c r="BH379" s="3"/>
      <c r="BI379" s="3"/>
      <c r="BJ379" s="3"/>
      <c r="BK379" s="3"/>
      <c r="BL379" s="3"/>
      <c r="BM379" s="3"/>
      <c r="BN379" s="3"/>
      <c r="BO379" s="3"/>
      <c r="BP379" s="3"/>
      <c r="BQ379" s="3"/>
      <c r="BR379" s="3"/>
      <c r="BS379" s="3"/>
      <c r="BT379" s="3"/>
      <c r="BU379" s="3"/>
      <c r="BV379" s="3"/>
      <c r="BW379" s="3"/>
      <c r="BX379" s="3"/>
      <c r="BY379" s="3"/>
      <c r="BZ379" s="3"/>
      <c r="CA379" s="3"/>
      <c r="CB379" s="3"/>
      <c r="CC379" s="3"/>
      <c r="CD379" s="3"/>
      <c r="CE379" s="3"/>
      <c r="CF379" s="3"/>
      <c r="CG379" s="3"/>
      <c r="CH379" s="3"/>
      <c r="CI379" s="3"/>
      <c r="CJ379" s="3"/>
      <c r="CK379" s="3"/>
      <c r="CL379" s="3"/>
      <c r="CM379" s="3"/>
      <c r="CN379" s="3"/>
      <c r="CO379" s="3"/>
      <c r="CP379" s="3"/>
      <c r="CQ379" s="3"/>
      <c r="CR379" s="3"/>
      <c r="CS379" s="3"/>
      <c r="CT379" s="3"/>
      <c r="CU379" s="3"/>
      <c r="CV379" s="3"/>
      <c r="CW379" s="3"/>
      <c r="CX379" s="3"/>
      <c r="CY379" s="3"/>
    </row>
    <row r="380" spans="1:103"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c r="AZ380" s="3"/>
      <c r="BA380" s="3"/>
      <c r="BB380" s="3"/>
      <c r="BC380" s="3"/>
      <c r="BD380" s="3"/>
      <c r="BE380" s="3"/>
      <c r="BF380" s="3"/>
      <c r="BG380" s="3"/>
      <c r="BH380" s="3"/>
      <c r="BI380" s="3"/>
      <c r="BJ380" s="3"/>
      <c r="BK380" s="3"/>
      <c r="BL380" s="3"/>
      <c r="BM380" s="3"/>
      <c r="BN380" s="3"/>
      <c r="BO380" s="3"/>
      <c r="BP380" s="3"/>
      <c r="BQ380" s="3"/>
      <c r="BR380" s="3"/>
      <c r="BS380" s="3"/>
      <c r="BT380" s="3"/>
      <c r="BU380" s="3"/>
      <c r="BV380" s="3"/>
      <c r="BW380" s="3"/>
      <c r="BX380" s="3"/>
      <c r="BY380" s="3"/>
      <c r="BZ380" s="3"/>
      <c r="CA380" s="3"/>
      <c r="CB380" s="3"/>
      <c r="CC380" s="3"/>
      <c r="CD380" s="3"/>
      <c r="CE380" s="3"/>
      <c r="CF380" s="3"/>
      <c r="CG380" s="3"/>
      <c r="CH380" s="3"/>
      <c r="CI380" s="3"/>
      <c r="CJ380" s="3"/>
      <c r="CK380" s="3"/>
      <c r="CL380" s="3"/>
      <c r="CM380" s="3"/>
      <c r="CN380" s="3"/>
      <c r="CO380" s="3"/>
      <c r="CP380" s="3"/>
      <c r="CQ380" s="3"/>
      <c r="CR380" s="3"/>
      <c r="CS380" s="3"/>
      <c r="CT380" s="3"/>
      <c r="CU380" s="3"/>
      <c r="CV380" s="3"/>
      <c r="CW380" s="3"/>
      <c r="CX380" s="3"/>
      <c r="CY380" s="3"/>
    </row>
    <row r="381" spans="1:103"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c r="AZ381" s="3"/>
      <c r="BA381" s="3"/>
      <c r="BB381" s="3"/>
      <c r="BC381" s="3"/>
      <c r="BD381" s="3"/>
      <c r="BE381" s="3"/>
      <c r="BF381" s="3"/>
      <c r="BG381" s="3"/>
      <c r="BH381" s="3"/>
      <c r="BI381" s="3"/>
      <c r="BJ381" s="3"/>
      <c r="BK381" s="3"/>
      <c r="BL381" s="3"/>
      <c r="BM381" s="3"/>
      <c r="BN381" s="3"/>
      <c r="BO381" s="3"/>
      <c r="BP381" s="3"/>
      <c r="BQ381" s="3"/>
      <c r="BR381" s="3"/>
      <c r="BS381" s="3"/>
      <c r="BT381" s="3"/>
      <c r="BU381" s="3"/>
      <c r="BV381" s="3"/>
      <c r="BW381" s="3"/>
      <c r="BX381" s="3"/>
      <c r="BY381" s="3"/>
      <c r="BZ381" s="3"/>
      <c r="CA381" s="3"/>
      <c r="CB381" s="3"/>
      <c r="CC381" s="3"/>
      <c r="CD381" s="3"/>
      <c r="CE381" s="3"/>
      <c r="CF381" s="3"/>
      <c r="CG381" s="3"/>
      <c r="CH381" s="3"/>
      <c r="CI381" s="3"/>
      <c r="CJ381" s="3"/>
      <c r="CK381" s="3"/>
      <c r="CL381" s="3"/>
      <c r="CM381" s="3"/>
      <c r="CN381" s="3"/>
      <c r="CO381" s="3"/>
      <c r="CP381" s="3"/>
      <c r="CQ381" s="3"/>
      <c r="CR381" s="3"/>
      <c r="CS381" s="3"/>
      <c r="CT381" s="3"/>
      <c r="CU381" s="3"/>
      <c r="CV381" s="3"/>
      <c r="CW381" s="3"/>
      <c r="CX381" s="3"/>
      <c r="CY381" s="3"/>
    </row>
    <row r="382" spans="1:103"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c r="AZ382" s="3"/>
      <c r="BA382" s="3"/>
      <c r="BB382" s="3"/>
      <c r="BC382" s="3"/>
      <c r="BD382" s="3"/>
      <c r="BE382" s="3"/>
      <c r="BF382" s="3"/>
      <c r="BG382" s="3"/>
      <c r="BH382" s="3"/>
      <c r="BI382" s="3"/>
      <c r="BJ382" s="3"/>
      <c r="BK382" s="3"/>
      <c r="BL382" s="3"/>
      <c r="BM382" s="3"/>
      <c r="BN382" s="3"/>
      <c r="BO382" s="3"/>
      <c r="BP382" s="3"/>
      <c r="BQ382" s="3"/>
      <c r="BR382" s="3"/>
      <c r="BS382" s="3"/>
      <c r="BT382" s="3"/>
      <c r="BU382" s="3"/>
      <c r="BV382" s="3"/>
      <c r="BW382" s="3"/>
      <c r="BX382" s="3"/>
      <c r="BY382" s="3"/>
      <c r="BZ382" s="3"/>
      <c r="CA382" s="3"/>
      <c r="CB382" s="3"/>
      <c r="CC382" s="3"/>
      <c r="CD382" s="3"/>
      <c r="CE382" s="3"/>
      <c r="CF382" s="3"/>
      <c r="CG382" s="3"/>
      <c r="CH382" s="3"/>
      <c r="CI382" s="3"/>
      <c r="CJ382" s="3"/>
      <c r="CK382" s="3"/>
      <c r="CL382" s="3"/>
      <c r="CM382" s="3"/>
      <c r="CN382" s="3"/>
      <c r="CO382" s="3"/>
      <c r="CP382" s="3"/>
      <c r="CQ382" s="3"/>
      <c r="CR382" s="3"/>
      <c r="CS382" s="3"/>
      <c r="CT382" s="3"/>
      <c r="CU382" s="3"/>
      <c r="CV382" s="3"/>
      <c r="CW382" s="3"/>
      <c r="CX382" s="3"/>
      <c r="CY382" s="3"/>
    </row>
    <row r="383" spans="1:103"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c r="AZ383" s="3"/>
      <c r="BA383" s="3"/>
      <c r="BB383" s="3"/>
      <c r="BC383" s="3"/>
      <c r="BD383" s="3"/>
      <c r="BE383" s="3"/>
      <c r="BF383" s="3"/>
      <c r="BG383" s="3"/>
      <c r="BH383" s="3"/>
      <c r="BI383" s="3"/>
      <c r="BJ383" s="3"/>
      <c r="BK383" s="3"/>
      <c r="BL383" s="3"/>
      <c r="BM383" s="3"/>
      <c r="BN383" s="3"/>
      <c r="BO383" s="3"/>
      <c r="BP383" s="3"/>
      <c r="BQ383" s="3"/>
      <c r="BR383" s="3"/>
      <c r="BS383" s="3"/>
      <c r="BT383" s="3"/>
      <c r="BU383" s="3"/>
      <c r="BV383" s="3"/>
      <c r="BW383" s="3"/>
      <c r="BX383" s="3"/>
      <c r="BY383" s="3"/>
      <c r="BZ383" s="3"/>
      <c r="CA383" s="3"/>
      <c r="CB383" s="3"/>
      <c r="CC383" s="3"/>
      <c r="CD383" s="3"/>
      <c r="CE383" s="3"/>
      <c r="CF383" s="3"/>
      <c r="CG383" s="3"/>
      <c r="CH383" s="3"/>
      <c r="CI383" s="3"/>
      <c r="CJ383" s="3"/>
      <c r="CK383" s="3"/>
      <c r="CL383" s="3"/>
      <c r="CM383" s="3"/>
      <c r="CN383" s="3"/>
      <c r="CO383" s="3"/>
      <c r="CP383" s="3"/>
      <c r="CQ383" s="3"/>
      <c r="CR383" s="3"/>
      <c r="CS383" s="3"/>
      <c r="CT383" s="3"/>
      <c r="CU383" s="3"/>
      <c r="CV383" s="3"/>
      <c r="CW383" s="3"/>
      <c r="CX383" s="3"/>
      <c r="CY383" s="3"/>
    </row>
    <row r="384" spans="1:103"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c r="AZ384" s="3"/>
      <c r="BA384" s="3"/>
      <c r="BB384" s="3"/>
      <c r="BC384" s="3"/>
      <c r="BD384" s="3"/>
      <c r="BE384" s="3"/>
      <c r="BF384" s="3"/>
      <c r="BG384" s="3"/>
      <c r="BH384" s="3"/>
      <c r="BI384" s="3"/>
      <c r="BJ384" s="3"/>
      <c r="BK384" s="3"/>
      <c r="BL384" s="3"/>
      <c r="BM384" s="3"/>
      <c r="BN384" s="3"/>
      <c r="BO384" s="3"/>
      <c r="BP384" s="3"/>
      <c r="BQ384" s="3"/>
      <c r="BR384" s="3"/>
      <c r="BS384" s="3"/>
      <c r="BT384" s="3"/>
      <c r="BU384" s="3"/>
      <c r="BV384" s="3"/>
      <c r="BW384" s="3"/>
      <c r="BX384" s="3"/>
      <c r="BY384" s="3"/>
      <c r="BZ384" s="3"/>
      <c r="CA384" s="3"/>
      <c r="CB384" s="3"/>
      <c r="CC384" s="3"/>
      <c r="CD384" s="3"/>
      <c r="CE384" s="3"/>
      <c r="CF384" s="3"/>
      <c r="CG384" s="3"/>
      <c r="CH384" s="3"/>
      <c r="CI384" s="3"/>
      <c r="CJ384" s="3"/>
      <c r="CK384" s="3"/>
      <c r="CL384" s="3"/>
      <c r="CM384" s="3"/>
      <c r="CN384" s="3"/>
      <c r="CO384" s="3"/>
      <c r="CP384" s="3"/>
      <c r="CQ384" s="3"/>
      <c r="CR384" s="3"/>
      <c r="CS384" s="3"/>
      <c r="CT384" s="3"/>
      <c r="CU384" s="3"/>
      <c r="CV384" s="3"/>
      <c r="CW384" s="3"/>
      <c r="CX384" s="3"/>
      <c r="CY384" s="3"/>
    </row>
    <row r="385" spans="1:103"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c r="AZ385" s="3"/>
      <c r="BA385" s="3"/>
      <c r="BB385" s="3"/>
      <c r="BC385" s="3"/>
      <c r="BD385" s="3"/>
      <c r="BE385" s="3"/>
      <c r="BF385" s="3"/>
      <c r="BG385" s="3"/>
      <c r="BH385" s="3"/>
      <c r="BI385" s="3"/>
      <c r="BJ385" s="3"/>
      <c r="BK385" s="3"/>
      <c r="BL385" s="3"/>
      <c r="BM385" s="3"/>
      <c r="BN385" s="3"/>
      <c r="BO385" s="3"/>
      <c r="BP385" s="3"/>
      <c r="BQ385" s="3"/>
      <c r="BR385" s="3"/>
      <c r="BS385" s="3"/>
      <c r="BT385" s="3"/>
      <c r="BU385" s="3"/>
      <c r="BV385" s="3"/>
      <c r="BW385" s="3"/>
      <c r="BX385" s="3"/>
      <c r="BY385" s="3"/>
      <c r="BZ385" s="3"/>
      <c r="CA385" s="3"/>
      <c r="CB385" s="3"/>
      <c r="CC385" s="3"/>
      <c r="CD385" s="3"/>
      <c r="CE385" s="3"/>
      <c r="CF385" s="3"/>
      <c r="CG385" s="3"/>
      <c r="CH385" s="3"/>
      <c r="CI385" s="3"/>
      <c r="CJ385" s="3"/>
      <c r="CK385" s="3"/>
      <c r="CL385" s="3"/>
      <c r="CM385" s="3"/>
      <c r="CN385" s="3"/>
      <c r="CO385" s="3"/>
      <c r="CP385" s="3"/>
      <c r="CQ385" s="3"/>
      <c r="CR385" s="3"/>
      <c r="CS385" s="3"/>
      <c r="CT385" s="3"/>
      <c r="CU385" s="3"/>
      <c r="CV385" s="3"/>
      <c r="CW385" s="3"/>
      <c r="CX385" s="3"/>
      <c r="CY385" s="3"/>
    </row>
    <row r="386" spans="1:103"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c r="AZ386" s="3"/>
      <c r="BA386" s="3"/>
      <c r="BB386" s="3"/>
      <c r="BC386" s="3"/>
      <c r="BD386" s="3"/>
      <c r="BE386" s="3"/>
      <c r="BF386" s="3"/>
      <c r="BG386" s="3"/>
      <c r="BH386" s="3"/>
      <c r="BI386" s="3"/>
      <c r="BJ386" s="3"/>
      <c r="BK386" s="3"/>
      <c r="BL386" s="3"/>
      <c r="BM386" s="3"/>
      <c r="BN386" s="3"/>
      <c r="BO386" s="3"/>
      <c r="BP386" s="3"/>
      <c r="BQ386" s="3"/>
      <c r="BR386" s="3"/>
      <c r="BS386" s="3"/>
      <c r="BT386" s="3"/>
      <c r="BU386" s="3"/>
      <c r="BV386" s="3"/>
      <c r="BW386" s="3"/>
      <c r="BX386" s="3"/>
      <c r="BY386" s="3"/>
      <c r="BZ386" s="3"/>
      <c r="CA386" s="3"/>
      <c r="CB386" s="3"/>
      <c r="CC386" s="3"/>
      <c r="CD386" s="3"/>
      <c r="CE386" s="3"/>
      <c r="CF386" s="3"/>
      <c r="CG386" s="3"/>
      <c r="CH386" s="3"/>
      <c r="CI386" s="3"/>
      <c r="CJ386" s="3"/>
      <c r="CK386" s="3"/>
      <c r="CL386" s="3"/>
      <c r="CM386" s="3"/>
      <c r="CN386" s="3"/>
      <c r="CO386" s="3"/>
      <c r="CP386" s="3"/>
      <c r="CQ386" s="3"/>
      <c r="CR386" s="3"/>
      <c r="CS386" s="3"/>
      <c r="CT386" s="3"/>
      <c r="CU386" s="3"/>
      <c r="CV386" s="3"/>
      <c r="CW386" s="3"/>
      <c r="CX386" s="3"/>
      <c r="CY386" s="3"/>
    </row>
    <row r="387" spans="1:103"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c r="AZ387" s="3"/>
      <c r="BA387" s="3"/>
      <c r="BB387" s="3"/>
      <c r="BC387" s="3"/>
      <c r="BD387" s="3"/>
      <c r="BE387" s="3"/>
      <c r="BF387" s="3"/>
      <c r="BG387" s="3"/>
      <c r="BH387" s="3"/>
      <c r="BI387" s="3"/>
      <c r="BJ387" s="3"/>
      <c r="BK387" s="3"/>
      <c r="BL387" s="3"/>
      <c r="BM387" s="3"/>
      <c r="BN387" s="3"/>
      <c r="BO387" s="3"/>
      <c r="BP387" s="3"/>
      <c r="BQ387" s="3"/>
      <c r="BR387" s="3"/>
      <c r="BS387" s="3"/>
      <c r="BT387" s="3"/>
      <c r="BU387" s="3"/>
      <c r="BV387" s="3"/>
      <c r="BW387" s="3"/>
      <c r="BX387" s="3"/>
      <c r="BY387" s="3"/>
      <c r="BZ387" s="3"/>
      <c r="CA387" s="3"/>
      <c r="CB387" s="3"/>
      <c r="CC387" s="3"/>
      <c r="CD387" s="3"/>
      <c r="CE387" s="3"/>
      <c r="CF387" s="3"/>
      <c r="CG387" s="3"/>
      <c r="CH387" s="3"/>
      <c r="CI387" s="3"/>
      <c r="CJ387" s="3"/>
      <c r="CK387" s="3"/>
      <c r="CL387" s="3"/>
      <c r="CM387" s="3"/>
      <c r="CN387" s="3"/>
      <c r="CO387" s="3"/>
      <c r="CP387" s="3"/>
      <c r="CQ387" s="3"/>
      <c r="CR387" s="3"/>
      <c r="CS387" s="3"/>
      <c r="CT387" s="3"/>
      <c r="CU387" s="3"/>
      <c r="CV387" s="3"/>
      <c r="CW387" s="3"/>
      <c r="CX387" s="3"/>
      <c r="CY387" s="3"/>
    </row>
    <row r="388" spans="1:103"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c r="AZ388" s="3"/>
      <c r="BA388" s="3"/>
      <c r="BB388" s="3"/>
      <c r="BC388" s="3"/>
      <c r="BD388" s="3"/>
      <c r="BE388" s="3"/>
      <c r="BF388" s="3"/>
      <c r="BG388" s="3"/>
      <c r="BH388" s="3"/>
      <c r="BI388" s="3"/>
      <c r="BJ388" s="3"/>
      <c r="BK388" s="3"/>
      <c r="BL388" s="3"/>
      <c r="BM388" s="3"/>
      <c r="BN388" s="3"/>
      <c r="BO388" s="3"/>
      <c r="BP388" s="3"/>
      <c r="BQ388" s="3"/>
      <c r="BR388" s="3"/>
      <c r="BS388" s="3"/>
      <c r="BT388" s="3"/>
      <c r="BU388" s="3"/>
      <c r="BV388" s="3"/>
      <c r="BW388" s="3"/>
      <c r="BX388" s="3"/>
      <c r="BY388" s="3"/>
      <c r="BZ388" s="3"/>
      <c r="CA388" s="3"/>
      <c r="CB388" s="3"/>
      <c r="CC388" s="3"/>
      <c r="CD388" s="3"/>
      <c r="CE388" s="3"/>
      <c r="CF388" s="3"/>
      <c r="CG388" s="3"/>
      <c r="CH388" s="3"/>
      <c r="CI388" s="3"/>
      <c r="CJ388" s="3"/>
      <c r="CK388" s="3"/>
      <c r="CL388" s="3"/>
      <c r="CM388" s="3"/>
      <c r="CN388" s="3"/>
      <c r="CO388" s="3"/>
      <c r="CP388" s="3"/>
      <c r="CQ388" s="3"/>
      <c r="CR388" s="3"/>
      <c r="CS388" s="3"/>
      <c r="CT388" s="3"/>
      <c r="CU388" s="3"/>
      <c r="CV388" s="3"/>
      <c r="CW388" s="3"/>
      <c r="CX388" s="3"/>
      <c r="CY388" s="3"/>
    </row>
    <row r="389" spans="1:103"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c r="AZ389" s="3"/>
      <c r="BA389" s="3"/>
      <c r="BB389" s="3"/>
      <c r="BC389" s="3"/>
      <c r="BD389" s="3"/>
      <c r="BE389" s="3"/>
      <c r="BF389" s="3"/>
      <c r="BG389" s="3"/>
      <c r="BH389" s="3"/>
      <c r="BI389" s="3"/>
      <c r="BJ389" s="3"/>
      <c r="BK389" s="3"/>
      <c r="BL389" s="3"/>
      <c r="BM389" s="3"/>
      <c r="BN389" s="3"/>
      <c r="BO389" s="3"/>
      <c r="BP389" s="3"/>
      <c r="BQ389" s="3"/>
      <c r="BR389" s="3"/>
      <c r="BS389" s="3"/>
      <c r="BT389" s="3"/>
      <c r="BU389" s="3"/>
      <c r="BV389" s="3"/>
      <c r="BW389" s="3"/>
      <c r="BX389" s="3"/>
      <c r="BY389" s="3"/>
      <c r="BZ389" s="3"/>
      <c r="CA389" s="3"/>
      <c r="CB389" s="3"/>
      <c r="CC389" s="3"/>
      <c r="CD389" s="3"/>
      <c r="CE389" s="3"/>
      <c r="CF389" s="3"/>
      <c r="CG389" s="3"/>
      <c r="CH389" s="3"/>
      <c r="CI389" s="3"/>
      <c r="CJ389" s="3"/>
      <c r="CK389" s="3"/>
      <c r="CL389" s="3"/>
      <c r="CM389" s="3"/>
      <c r="CN389" s="3"/>
      <c r="CO389" s="3"/>
      <c r="CP389" s="3"/>
      <c r="CQ389" s="3"/>
      <c r="CR389" s="3"/>
      <c r="CS389" s="3"/>
      <c r="CT389" s="3"/>
      <c r="CU389" s="3"/>
      <c r="CV389" s="3"/>
      <c r="CW389" s="3"/>
      <c r="CX389" s="3"/>
      <c r="CY389" s="3"/>
    </row>
    <row r="390" spans="1:103"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c r="AZ390" s="3"/>
      <c r="BA390" s="3"/>
      <c r="BB390" s="3"/>
      <c r="BC390" s="3"/>
      <c r="BD390" s="3"/>
      <c r="BE390" s="3"/>
      <c r="BF390" s="3"/>
      <c r="BG390" s="3"/>
      <c r="BH390" s="3"/>
      <c r="BI390" s="3"/>
      <c r="BJ390" s="3"/>
      <c r="BK390" s="3"/>
      <c r="BL390" s="3"/>
      <c r="BM390" s="3"/>
      <c r="BN390" s="3"/>
      <c r="BO390" s="3"/>
      <c r="BP390" s="3"/>
      <c r="BQ390" s="3"/>
      <c r="BR390" s="3"/>
      <c r="BS390" s="3"/>
      <c r="BT390" s="3"/>
      <c r="BU390" s="3"/>
      <c r="BV390" s="3"/>
      <c r="BW390" s="3"/>
      <c r="BX390" s="3"/>
      <c r="BY390" s="3"/>
      <c r="BZ390" s="3"/>
      <c r="CA390" s="3"/>
      <c r="CB390" s="3"/>
      <c r="CC390" s="3"/>
      <c r="CD390" s="3"/>
      <c r="CE390" s="3"/>
      <c r="CF390" s="3"/>
      <c r="CG390" s="3"/>
      <c r="CH390" s="3"/>
      <c r="CI390" s="3"/>
      <c r="CJ390" s="3"/>
      <c r="CK390" s="3"/>
      <c r="CL390" s="3"/>
      <c r="CM390" s="3"/>
      <c r="CN390" s="3"/>
      <c r="CO390" s="3"/>
      <c r="CP390" s="3"/>
      <c r="CQ390" s="3"/>
      <c r="CR390" s="3"/>
      <c r="CS390" s="3"/>
      <c r="CT390" s="3"/>
      <c r="CU390" s="3"/>
      <c r="CV390" s="3"/>
      <c r="CW390" s="3"/>
      <c r="CX390" s="3"/>
      <c r="CY390" s="3"/>
    </row>
    <row r="391" spans="1:103"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c r="AZ391" s="3"/>
      <c r="BA391" s="3"/>
      <c r="BB391" s="3"/>
      <c r="BC391" s="3"/>
      <c r="BD391" s="3"/>
      <c r="BE391" s="3"/>
      <c r="BF391" s="3"/>
      <c r="BG391" s="3"/>
      <c r="BH391" s="3"/>
      <c r="BI391" s="3"/>
      <c r="BJ391" s="3"/>
      <c r="BK391" s="3"/>
      <c r="BL391" s="3"/>
      <c r="BM391" s="3"/>
      <c r="BN391" s="3"/>
      <c r="BO391" s="3"/>
      <c r="BP391" s="3"/>
      <c r="BQ391" s="3"/>
      <c r="BR391" s="3"/>
      <c r="BS391" s="3"/>
      <c r="BT391" s="3"/>
      <c r="BU391" s="3"/>
      <c r="BV391" s="3"/>
      <c r="BW391" s="3"/>
      <c r="BX391" s="3"/>
      <c r="BY391" s="3"/>
      <c r="BZ391" s="3"/>
      <c r="CA391" s="3"/>
      <c r="CB391" s="3"/>
      <c r="CC391" s="3"/>
      <c r="CD391" s="3"/>
      <c r="CE391" s="3"/>
      <c r="CF391" s="3"/>
      <c r="CG391" s="3"/>
      <c r="CH391" s="3"/>
      <c r="CI391" s="3"/>
      <c r="CJ391" s="3"/>
      <c r="CK391" s="3"/>
      <c r="CL391" s="3"/>
      <c r="CM391" s="3"/>
      <c r="CN391" s="3"/>
      <c r="CO391" s="3"/>
      <c r="CP391" s="3"/>
      <c r="CQ391" s="3"/>
      <c r="CR391" s="3"/>
      <c r="CS391" s="3"/>
      <c r="CT391" s="3"/>
      <c r="CU391" s="3"/>
      <c r="CV391" s="3"/>
      <c r="CW391" s="3"/>
      <c r="CX391" s="3"/>
      <c r="CY391" s="3"/>
    </row>
    <row r="392" spans="1:103"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c r="AZ392" s="3"/>
      <c r="BA392" s="3"/>
      <c r="BB392" s="3"/>
      <c r="BC392" s="3"/>
      <c r="BD392" s="3"/>
      <c r="BE392" s="3"/>
      <c r="BF392" s="3"/>
      <c r="BG392" s="3"/>
      <c r="BH392" s="3"/>
      <c r="BI392" s="3"/>
      <c r="BJ392" s="3"/>
      <c r="BK392" s="3"/>
      <c r="BL392" s="3"/>
      <c r="BM392" s="3"/>
      <c r="BN392" s="3"/>
      <c r="BO392" s="3"/>
      <c r="BP392" s="3"/>
      <c r="BQ392" s="3"/>
      <c r="BR392" s="3"/>
      <c r="BS392" s="3"/>
      <c r="BT392" s="3"/>
      <c r="BU392" s="3"/>
      <c r="BV392" s="3"/>
      <c r="BW392" s="3"/>
      <c r="BX392" s="3"/>
      <c r="BY392" s="3"/>
      <c r="BZ392" s="3"/>
      <c r="CA392" s="3"/>
      <c r="CB392" s="3"/>
      <c r="CC392" s="3"/>
      <c r="CD392" s="3"/>
      <c r="CE392" s="3"/>
      <c r="CF392" s="3"/>
      <c r="CG392" s="3"/>
      <c r="CH392" s="3"/>
      <c r="CI392" s="3"/>
      <c r="CJ392" s="3"/>
      <c r="CK392" s="3"/>
      <c r="CL392" s="3"/>
      <c r="CM392" s="3"/>
      <c r="CN392" s="3"/>
      <c r="CO392" s="3"/>
      <c r="CP392" s="3"/>
      <c r="CQ392" s="3"/>
      <c r="CR392" s="3"/>
      <c r="CS392" s="3"/>
      <c r="CT392" s="3"/>
      <c r="CU392" s="3"/>
      <c r="CV392" s="3"/>
      <c r="CW392" s="3"/>
      <c r="CX392" s="3"/>
      <c r="CY392" s="3"/>
    </row>
    <row r="393" spans="1:103"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c r="AZ393" s="3"/>
      <c r="BA393" s="3"/>
      <c r="BB393" s="3"/>
      <c r="BC393" s="3"/>
      <c r="BD393" s="3"/>
      <c r="BE393" s="3"/>
      <c r="BF393" s="3"/>
      <c r="BG393" s="3"/>
      <c r="BH393" s="3"/>
      <c r="BI393" s="3"/>
      <c r="BJ393" s="3"/>
      <c r="BK393" s="3"/>
      <c r="BL393" s="3"/>
      <c r="BM393" s="3"/>
      <c r="BN393" s="3"/>
      <c r="BO393" s="3"/>
      <c r="BP393" s="3"/>
      <c r="BQ393" s="3"/>
      <c r="BR393" s="3"/>
      <c r="BS393" s="3"/>
      <c r="BT393" s="3"/>
      <c r="BU393" s="3"/>
      <c r="BV393" s="3"/>
      <c r="BW393" s="3"/>
      <c r="BX393" s="3"/>
      <c r="BY393" s="3"/>
      <c r="BZ393" s="3"/>
      <c r="CA393" s="3"/>
      <c r="CB393" s="3"/>
      <c r="CC393" s="3"/>
      <c r="CD393" s="3"/>
      <c r="CE393" s="3"/>
      <c r="CF393" s="3"/>
      <c r="CG393" s="3"/>
      <c r="CH393" s="3"/>
      <c r="CI393" s="3"/>
      <c r="CJ393" s="3"/>
      <c r="CK393" s="3"/>
      <c r="CL393" s="3"/>
      <c r="CM393" s="3"/>
      <c r="CN393" s="3"/>
      <c r="CO393" s="3"/>
      <c r="CP393" s="3"/>
      <c r="CQ393" s="3"/>
      <c r="CR393" s="3"/>
      <c r="CS393" s="3"/>
      <c r="CT393" s="3"/>
      <c r="CU393" s="3"/>
      <c r="CV393" s="3"/>
      <c r="CW393" s="3"/>
      <c r="CX393" s="3"/>
      <c r="CY393" s="3"/>
    </row>
    <row r="394" spans="1:103"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c r="AZ394" s="3"/>
      <c r="BA394" s="3"/>
      <c r="BB394" s="3"/>
      <c r="BC394" s="3"/>
      <c r="BD394" s="3"/>
      <c r="BE394" s="3"/>
      <c r="BF394" s="3"/>
      <c r="BG394" s="3"/>
      <c r="BH394" s="3"/>
      <c r="BI394" s="3"/>
      <c r="BJ394" s="3"/>
      <c r="BK394" s="3"/>
      <c r="BL394" s="3"/>
      <c r="BM394" s="3"/>
      <c r="BN394" s="3"/>
      <c r="BO394" s="3"/>
      <c r="BP394" s="3"/>
      <c r="BQ394" s="3"/>
      <c r="BR394" s="3"/>
      <c r="BS394" s="3"/>
      <c r="BT394" s="3"/>
      <c r="BU394" s="3"/>
      <c r="BV394" s="3"/>
      <c r="BW394" s="3"/>
      <c r="BX394" s="3"/>
      <c r="BY394" s="3"/>
      <c r="BZ394" s="3"/>
      <c r="CA394" s="3"/>
      <c r="CB394" s="3"/>
      <c r="CC394" s="3"/>
      <c r="CD394" s="3"/>
      <c r="CE394" s="3"/>
      <c r="CF394" s="3"/>
      <c r="CG394" s="3"/>
      <c r="CH394" s="3"/>
      <c r="CI394" s="3"/>
      <c r="CJ394" s="3"/>
      <c r="CK394" s="3"/>
      <c r="CL394" s="3"/>
      <c r="CM394" s="3"/>
      <c r="CN394" s="3"/>
      <c r="CO394" s="3"/>
      <c r="CP394" s="3"/>
      <c r="CQ394" s="3"/>
      <c r="CR394" s="3"/>
      <c r="CS394" s="3"/>
      <c r="CT394" s="3"/>
      <c r="CU394" s="3"/>
      <c r="CV394" s="3"/>
      <c r="CW394" s="3"/>
      <c r="CX394" s="3"/>
      <c r="CY394" s="3"/>
    </row>
    <row r="395" spans="1:103"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c r="AZ395" s="3"/>
      <c r="BA395" s="3"/>
      <c r="BB395" s="3"/>
      <c r="BC395" s="3"/>
      <c r="BD395" s="3"/>
      <c r="BE395" s="3"/>
      <c r="BF395" s="3"/>
      <c r="BG395" s="3"/>
      <c r="BH395" s="3"/>
      <c r="BI395" s="3"/>
      <c r="BJ395" s="3"/>
      <c r="BK395" s="3"/>
      <c r="BL395" s="3"/>
      <c r="BM395" s="3"/>
      <c r="BN395" s="3"/>
      <c r="BO395" s="3"/>
      <c r="BP395" s="3"/>
      <c r="BQ395" s="3"/>
      <c r="BR395" s="3"/>
      <c r="BS395" s="3"/>
      <c r="BT395" s="3"/>
      <c r="BU395" s="3"/>
      <c r="BV395" s="3"/>
      <c r="BW395" s="3"/>
      <c r="BX395" s="3"/>
      <c r="BY395" s="3"/>
      <c r="BZ395" s="3"/>
      <c r="CA395" s="3"/>
      <c r="CB395" s="3"/>
      <c r="CC395" s="3"/>
      <c r="CD395" s="3"/>
      <c r="CE395" s="3"/>
      <c r="CF395" s="3"/>
      <c r="CG395" s="3"/>
      <c r="CH395" s="3"/>
      <c r="CI395" s="3"/>
      <c r="CJ395" s="3"/>
      <c r="CK395" s="3"/>
      <c r="CL395" s="3"/>
      <c r="CM395" s="3"/>
      <c r="CN395" s="3"/>
      <c r="CO395" s="3"/>
      <c r="CP395" s="3"/>
      <c r="CQ395" s="3"/>
      <c r="CR395" s="3"/>
      <c r="CS395" s="3"/>
      <c r="CT395" s="3"/>
      <c r="CU395" s="3"/>
      <c r="CV395" s="3"/>
      <c r="CW395" s="3"/>
      <c r="CX395" s="3"/>
      <c r="CY395" s="3"/>
    </row>
    <row r="396" spans="1:103"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c r="AZ396" s="3"/>
      <c r="BA396" s="3"/>
      <c r="BB396" s="3"/>
      <c r="BC396" s="3"/>
      <c r="BD396" s="3"/>
      <c r="BE396" s="3"/>
      <c r="BF396" s="3"/>
      <c r="BG396" s="3"/>
      <c r="BH396" s="3"/>
      <c r="BI396" s="3"/>
      <c r="BJ396" s="3"/>
      <c r="BK396" s="3"/>
      <c r="BL396" s="3"/>
      <c r="BM396" s="3"/>
      <c r="BN396" s="3"/>
      <c r="BO396" s="3"/>
      <c r="BP396" s="3"/>
      <c r="BQ396" s="3"/>
      <c r="BR396" s="3"/>
      <c r="BS396" s="3"/>
      <c r="BT396" s="3"/>
      <c r="BU396" s="3"/>
      <c r="BV396" s="3"/>
      <c r="BW396" s="3"/>
      <c r="BX396" s="3"/>
      <c r="BY396" s="3"/>
      <c r="BZ396" s="3"/>
      <c r="CA396" s="3"/>
      <c r="CB396" s="3"/>
      <c r="CC396" s="3"/>
      <c r="CD396" s="3"/>
      <c r="CE396" s="3"/>
      <c r="CF396" s="3"/>
      <c r="CG396" s="3"/>
      <c r="CH396" s="3"/>
      <c r="CI396" s="3"/>
      <c r="CJ396" s="3"/>
      <c r="CK396" s="3"/>
      <c r="CL396" s="3"/>
      <c r="CM396" s="3"/>
      <c r="CN396" s="3"/>
      <c r="CO396" s="3"/>
      <c r="CP396" s="3"/>
      <c r="CQ396" s="3"/>
      <c r="CR396" s="3"/>
      <c r="CS396" s="3"/>
      <c r="CT396" s="3"/>
      <c r="CU396" s="3"/>
      <c r="CV396" s="3"/>
      <c r="CW396" s="3"/>
      <c r="CX396" s="3"/>
      <c r="CY396" s="3"/>
    </row>
    <row r="397" spans="1:103"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c r="AZ397" s="3"/>
      <c r="BA397" s="3"/>
      <c r="BB397" s="3"/>
      <c r="BC397" s="3"/>
      <c r="BD397" s="3"/>
      <c r="BE397" s="3"/>
      <c r="BF397" s="3"/>
      <c r="BG397" s="3"/>
      <c r="BH397" s="3"/>
      <c r="BI397" s="3"/>
      <c r="BJ397" s="3"/>
      <c r="BK397" s="3"/>
      <c r="BL397" s="3"/>
      <c r="BM397" s="3"/>
      <c r="BN397" s="3"/>
      <c r="BO397" s="3"/>
      <c r="BP397" s="3"/>
      <c r="BQ397" s="3"/>
      <c r="BR397" s="3"/>
      <c r="BS397" s="3"/>
      <c r="BT397" s="3"/>
      <c r="BU397" s="3"/>
      <c r="BV397" s="3"/>
      <c r="BW397" s="3"/>
      <c r="BX397" s="3"/>
      <c r="BY397" s="3"/>
      <c r="BZ397" s="3"/>
      <c r="CA397" s="3"/>
      <c r="CB397" s="3"/>
      <c r="CC397" s="3"/>
      <c r="CD397" s="3"/>
      <c r="CE397" s="3"/>
      <c r="CF397" s="3"/>
      <c r="CG397" s="3"/>
      <c r="CH397" s="3"/>
      <c r="CI397" s="3"/>
      <c r="CJ397" s="3"/>
      <c r="CK397" s="3"/>
      <c r="CL397" s="3"/>
      <c r="CM397" s="3"/>
      <c r="CN397" s="3"/>
      <c r="CO397" s="3"/>
      <c r="CP397" s="3"/>
      <c r="CQ397" s="3"/>
      <c r="CR397" s="3"/>
      <c r="CS397" s="3"/>
      <c r="CT397" s="3"/>
      <c r="CU397" s="3"/>
      <c r="CV397" s="3"/>
      <c r="CW397" s="3"/>
      <c r="CX397" s="3"/>
      <c r="CY397" s="3"/>
    </row>
    <row r="398" spans="1:103"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c r="AZ398" s="3"/>
      <c r="BA398" s="3"/>
      <c r="BB398" s="3"/>
      <c r="BC398" s="3"/>
      <c r="BD398" s="3"/>
      <c r="BE398" s="3"/>
      <c r="BF398" s="3"/>
      <c r="BG398" s="3"/>
      <c r="BH398" s="3"/>
      <c r="BI398" s="3"/>
      <c r="BJ398" s="3"/>
      <c r="BK398" s="3"/>
      <c r="BL398" s="3"/>
      <c r="BM398" s="3"/>
      <c r="BN398" s="3"/>
      <c r="BO398" s="3"/>
      <c r="BP398" s="3"/>
      <c r="BQ398" s="3"/>
      <c r="BR398" s="3"/>
      <c r="BS398" s="3"/>
      <c r="BT398" s="3"/>
      <c r="BU398" s="3"/>
      <c r="BV398" s="3"/>
      <c r="BW398" s="3"/>
      <c r="BX398" s="3"/>
      <c r="BY398" s="3"/>
      <c r="BZ398" s="3"/>
      <c r="CA398" s="3"/>
      <c r="CB398" s="3"/>
      <c r="CC398" s="3"/>
      <c r="CD398" s="3"/>
      <c r="CE398" s="3"/>
      <c r="CF398" s="3"/>
      <c r="CG398" s="3"/>
      <c r="CH398" s="3"/>
      <c r="CI398" s="3"/>
      <c r="CJ398" s="3"/>
      <c r="CK398" s="3"/>
      <c r="CL398" s="3"/>
      <c r="CM398" s="3"/>
      <c r="CN398" s="3"/>
      <c r="CO398" s="3"/>
      <c r="CP398" s="3"/>
      <c r="CQ398" s="3"/>
      <c r="CR398" s="3"/>
      <c r="CS398" s="3"/>
      <c r="CT398" s="3"/>
      <c r="CU398" s="3"/>
      <c r="CV398" s="3"/>
      <c r="CW398" s="3"/>
      <c r="CX398" s="3"/>
      <c r="CY398" s="3"/>
    </row>
    <row r="399" spans="1:103"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c r="AZ399" s="3"/>
      <c r="BA399" s="3"/>
      <c r="BB399" s="3"/>
      <c r="BC399" s="3"/>
      <c r="BD399" s="3"/>
      <c r="BE399" s="3"/>
      <c r="BF399" s="3"/>
      <c r="BG399" s="3"/>
      <c r="BH399" s="3"/>
      <c r="BI399" s="3"/>
      <c r="BJ399" s="3"/>
      <c r="BK399" s="3"/>
      <c r="BL399" s="3"/>
      <c r="BM399" s="3"/>
      <c r="BN399" s="3"/>
      <c r="BO399" s="3"/>
      <c r="BP399" s="3"/>
      <c r="BQ399" s="3"/>
      <c r="BR399" s="3"/>
      <c r="BS399" s="3"/>
      <c r="BT399" s="3"/>
      <c r="BU399" s="3"/>
      <c r="BV399" s="3"/>
      <c r="BW399" s="3"/>
      <c r="BX399" s="3"/>
      <c r="BY399" s="3"/>
      <c r="BZ399" s="3"/>
      <c r="CA399" s="3"/>
      <c r="CB399" s="3"/>
      <c r="CC399" s="3"/>
      <c r="CD399" s="3"/>
      <c r="CE399" s="3"/>
      <c r="CF399" s="3"/>
      <c r="CG399" s="3"/>
      <c r="CH399" s="3"/>
      <c r="CI399" s="3"/>
      <c r="CJ399" s="3"/>
      <c r="CK399" s="3"/>
      <c r="CL399" s="3"/>
      <c r="CM399" s="3"/>
      <c r="CN399" s="3"/>
      <c r="CO399" s="3"/>
      <c r="CP399" s="3"/>
      <c r="CQ399" s="3"/>
      <c r="CR399" s="3"/>
      <c r="CS399" s="3"/>
      <c r="CT399" s="3"/>
      <c r="CU399" s="3"/>
      <c r="CV399" s="3"/>
      <c r="CW399" s="3"/>
      <c r="CX399" s="3"/>
      <c r="CY399" s="3"/>
    </row>
    <row r="400" spans="1:103"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c r="AZ400" s="3"/>
      <c r="BA400" s="3"/>
      <c r="BB400" s="3"/>
      <c r="BC400" s="3"/>
      <c r="BD400" s="3"/>
      <c r="BE400" s="3"/>
      <c r="BF400" s="3"/>
      <c r="BG400" s="3"/>
      <c r="BH400" s="3"/>
      <c r="BI400" s="3"/>
      <c r="BJ400" s="3"/>
      <c r="BK400" s="3"/>
      <c r="BL400" s="3"/>
      <c r="BM400" s="3"/>
      <c r="BN400" s="3"/>
      <c r="BO400" s="3"/>
      <c r="BP400" s="3"/>
      <c r="BQ400" s="3"/>
      <c r="BR400" s="3"/>
      <c r="BS400" s="3"/>
      <c r="BT400" s="3"/>
      <c r="BU400" s="3"/>
      <c r="BV400" s="3"/>
      <c r="BW400" s="3"/>
      <c r="BX400" s="3"/>
      <c r="BY400" s="3"/>
      <c r="BZ400" s="3"/>
      <c r="CA400" s="3"/>
      <c r="CB400" s="3"/>
      <c r="CC400" s="3"/>
      <c r="CD400" s="3"/>
      <c r="CE400" s="3"/>
      <c r="CF400" s="3"/>
      <c r="CG400" s="3"/>
      <c r="CH400" s="3"/>
      <c r="CI400" s="3"/>
      <c r="CJ400" s="3"/>
      <c r="CK400" s="3"/>
      <c r="CL400" s="3"/>
      <c r="CM400" s="3"/>
      <c r="CN400" s="3"/>
      <c r="CO400" s="3"/>
      <c r="CP400" s="3"/>
      <c r="CQ400" s="3"/>
      <c r="CR400" s="3"/>
      <c r="CS400" s="3"/>
      <c r="CT400" s="3"/>
      <c r="CU400" s="3"/>
      <c r="CV400" s="3"/>
      <c r="CW400" s="3"/>
      <c r="CX400" s="3"/>
      <c r="CY400" s="3"/>
    </row>
    <row r="401" spans="1:103"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c r="AZ401" s="3"/>
      <c r="BA401" s="3"/>
      <c r="BB401" s="3"/>
      <c r="BC401" s="3"/>
      <c r="BD401" s="3"/>
      <c r="BE401" s="3"/>
      <c r="BF401" s="3"/>
      <c r="BG401" s="3"/>
      <c r="BH401" s="3"/>
      <c r="BI401" s="3"/>
      <c r="BJ401" s="3"/>
      <c r="BK401" s="3"/>
      <c r="BL401" s="3"/>
      <c r="BM401" s="3"/>
      <c r="BN401" s="3"/>
      <c r="BO401" s="3"/>
      <c r="BP401" s="3"/>
      <c r="BQ401" s="3"/>
      <c r="BR401" s="3"/>
      <c r="BS401" s="3"/>
      <c r="BT401" s="3"/>
      <c r="BU401" s="3"/>
      <c r="BV401" s="3"/>
      <c r="BW401" s="3"/>
      <c r="BX401" s="3"/>
      <c r="BY401" s="3"/>
      <c r="BZ401" s="3"/>
      <c r="CA401" s="3"/>
      <c r="CB401" s="3"/>
      <c r="CC401" s="3"/>
      <c r="CD401" s="3"/>
      <c r="CE401" s="3"/>
      <c r="CF401" s="3"/>
      <c r="CG401" s="3"/>
      <c r="CH401" s="3"/>
      <c r="CI401" s="3"/>
      <c r="CJ401" s="3"/>
      <c r="CK401" s="3"/>
      <c r="CL401" s="3"/>
      <c r="CM401" s="3"/>
      <c r="CN401" s="3"/>
      <c r="CO401" s="3"/>
      <c r="CP401" s="3"/>
      <c r="CQ401" s="3"/>
      <c r="CR401" s="3"/>
      <c r="CS401" s="3"/>
      <c r="CT401" s="3"/>
      <c r="CU401" s="3"/>
      <c r="CV401" s="3"/>
      <c r="CW401" s="3"/>
      <c r="CX401" s="3"/>
      <c r="CY401" s="3"/>
    </row>
    <row r="402" spans="1:103"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c r="AZ402" s="3"/>
      <c r="BA402" s="3"/>
      <c r="BB402" s="3"/>
      <c r="BC402" s="3"/>
      <c r="BD402" s="3"/>
      <c r="BE402" s="3"/>
      <c r="BF402" s="3"/>
      <c r="BG402" s="3"/>
      <c r="BH402" s="3"/>
      <c r="BI402" s="3"/>
      <c r="BJ402" s="3"/>
      <c r="BK402" s="3"/>
      <c r="BL402" s="3"/>
      <c r="BM402" s="3"/>
      <c r="BN402" s="3"/>
      <c r="BO402" s="3"/>
      <c r="BP402" s="3"/>
      <c r="BQ402" s="3"/>
      <c r="BR402" s="3"/>
      <c r="BS402" s="3"/>
      <c r="BT402" s="3"/>
      <c r="BU402" s="3"/>
      <c r="BV402" s="3"/>
      <c r="BW402" s="3"/>
      <c r="BX402" s="3"/>
      <c r="BY402" s="3"/>
      <c r="BZ402" s="3"/>
      <c r="CA402" s="3"/>
      <c r="CB402" s="3"/>
      <c r="CC402" s="3"/>
      <c r="CD402" s="3"/>
      <c r="CE402" s="3"/>
      <c r="CF402" s="3"/>
      <c r="CG402" s="3"/>
      <c r="CH402" s="3"/>
      <c r="CI402" s="3"/>
      <c r="CJ402" s="3"/>
      <c r="CK402" s="3"/>
      <c r="CL402" s="3"/>
      <c r="CM402" s="3"/>
      <c r="CN402" s="3"/>
      <c r="CO402" s="3"/>
      <c r="CP402" s="3"/>
      <c r="CQ402" s="3"/>
      <c r="CR402" s="3"/>
      <c r="CS402" s="3"/>
      <c r="CT402" s="3"/>
      <c r="CU402" s="3"/>
      <c r="CV402" s="3"/>
      <c r="CW402" s="3"/>
      <c r="CX402" s="3"/>
      <c r="CY402" s="3"/>
    </row>
    <row r="403" spans="1:103"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c r="AZ403" s="3"/>
      <c r="BA403" s="3"/>
      <c r="BB403" s="3"/>
      <c r="BC403" s="3"/>
      <c r="BD403" s="3"/>
      <c r="BE403" s="3"/>
      <c r="BF403" s="3"/>
      <c r="BG403" s="3"/>
      <c r="BH403" s="3"/>
      <c r="BI403" s="3"/>
      <c r="BJ403" s="3"/>
      <c r="BK403" s="3"/>
      <c r="BL403" s="3"/>
      <c r="BM403" s="3"/>
      <c r="BN403" s="3"/>
      <c r="BO403" s="3"/>
      <c r="BP403" s="3"/>
      <c r="BQ403" s="3"/>
      <c r="BR403" s="3"/>
      <c r="BS403" s="3"/>
      <c r="BT403" s="3"/>
      <c r="BU403" s="3"/>
      <c r="BV403" s="3"/>
      <c r="BW403" s="3"/>
      <c r="BX403" s="3"/>
      <c r="BY403" s="3"/>
      <c r="BZ403" s="3"/>
      <c r="CA403" s="3"/>
      <c r="CB403" s="3"/>
      <c r="CC403" s="3"/>
      <c r="CD403" s="3"/>
      <c r="CE403" s="3"/>
      <c r="CF403" s="3"/>
      <c r="CG403" s="3"/>
      <c r="CH403" s="3"/>
      <c r="CI403" s="3"/>
      <c r="CJ403" s="3"/>
      <c r="CK403" s="3"/>
      <c r="CL403" s="3"/>
      <c r="CM403" s="3"/>
      <c r="CN403" s="3"/>
      <c r="CO403" s="3"/>
      <c r="CP403" s="3"/>
      <c r="CQ403" s="3"/>
      <c r="CR403" s="3"/>
      <c r="CS403" s="3"/>
      <c r="CT403" s="3"/>
      <c r="CU403" s="3"/>
      <c r="CV403" s="3"/>
      <c r="CW403" s="3"/>
      <c r="CX403" s="3"/>
      <c r="CY403" s="3"/>
    </row>
    <row r="404" spans="1:103"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c r="AZ404" s="3"/>
      <c r="BA404" s="3"/>
      <c r="BB404" s="3"/>
      <c r="BC404" s="3"/>
      <c r="BD404" s="3"/>
      <c r="BE404" s="3"/>
      <c r="BF404" s="3"/>
      <c r="BG404" s="3"/>
      <c r="BH404" s="3"/>
      <c r="BI404" s="3"/>
      <c r="BJ404" s="3"/>
      <c r="BK404" s="3"/>
      <c r="BL404" s="3"/>
      <c r="BM404" s="3"/>
      <c r="BN404" s="3"/>
      <c r="BO404" s="3"/>
      <c r="BP404" s="3"/>
      <c r="BQ404" s="3"/>
      <c r="BR404" s="3"/>
      <c r="BS404" s="3"/>
      <c r="BT404" s="3"/>
      <c r="BU404" s="3"/>
      <c r="BV404" s="3"/>
      <c r="BW404" s="3"/>
      <c r="BX404" s="3"/>
      <c r="BY404" s="3"/>
      <c r="BZ404" s="3"/>
      <c r="CA404" s="3"/>
      <c r="CB404" s="3"/>
      <c r="CC404" s="3"/>
      <c r="CD404" s="3"/>
      <c r="CE404" s="3"/>
      <c r="CF404" s="3"/>
      <c r="CG404" s="3"/>
      <c r="CH404" s="3"/>
      <c r="CI404" s="3"/>
      <c r="CJ404" s="3"/>
      <c r="CK404" s="3"/>
      <c r="CL404" s="3"/>
      <c r="CM404" s="3"/>
      <c r="CN404" s="3"/>
      <c r="CO404" s="3"/>
      <c r="CP404" s="3"/>
      <c r="CQ404" s="3"/>
      <c r="CR404" s="3"/>
      <c r="CS404" s="3"/>
      <c r="CT404" s="3"/>
      <c r="CU404" s="3"/>
      <c r="CV404" s="3"/>
      <c r="CW404" s="3"/>
      <c r="CX404" s="3"/>
      <c r="CY404" s="3"/>
    </row>
    <row r="405" spans="1:103"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c r="AZ405" s="3"/>
      <c r="BA405" s="3"/>
      <c r="BB405" s="3"/>
      <c r="BC405" s="3"/>
      <c r="BD405" s="3"/>
      <c r="BE405" s="3"/>
      <c r="BF405" s="3"/>
      <c r="BG405" s="3"/>
      <c r="BH405" s="3"/>
      <c r="BI405" s="3"/>
      <c r="BJ405" s="3"/>
      <c r="BK405" s="3"/>
      <c r="BL405" s="3"/>
      <c r="BM405" s="3"/>
      <c r="BN405" s="3"/>
      <c r="BO405" s="3"/>
      <c r="BP405" s="3"/>
      <c r="BQ405" s="3"/>
      <c r="BR405" s="3"/>
      <c r="BS405" s="3"/>
      <c r="BT405" s="3"/>
      <c r="BU405" s="3"/>
      <c r="BV405" s="3"/>
      <c r="BW405" s="3"/>
      <c r="BX405" s="3"/>
      <c r="BY405" s="3"/>
      <c r="BZ405" s="3"/>
      <c r="CA405" s="3"/>
      <c r="CB405" s="3"/>
      <c r="CC405" s="3"/>
      <c r="CD405" s="3"/>
      <c r="CE405" s="3"/>
      <c r="CF405" s="3"/>
      <c r="CG405" s="3"/>
      <c r="CH405" s="3"/>
      <c r="CI405" s="3"/>
      <c r="CJ405" s="3"/>
      <c r="CK405" s="3"/>
      <c r="CL405" s="3"/>
      <c r="CM405" s="3"/>
      <c r="CN405" s="3"/>
      <c r="CO405" s="3"/>
      <c r="CP405" s="3"/>
      <c r="CQ405" s="3"/>
      <c r="CR405" s="3"/>
      <c r="CS405" s="3"/>
      <c r="CT405" s="3"/>
      <c r="CU405" s="3"/>
      <c r="CV405" s="3"/>
      <c r="CW405" s="3"/>
      <c r="CX405" s="3"/>
      <c r="CY405" s="3"/>
    </row>
    <row r="406" spans="1:103"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c r="AZ406" s="3"/>
      <c r="BA406" s="3"/>
      <c r="BB406" s="3"/>
      <c r="BC406" s="3"/>
      <c r="BD406" s="3"/>
      <c r="BE406" s="3"/>
      <c r="BF406" s="3"/>
      <c r="BG406" s="3"/>
      <c r="BH406" s="3"/>
      <c r="BI406" s="3"/>
      <c r="BJ406" s="3"/>
      <c r="BK406" s="3"/>
      <c r="BL406" s="3"/>
      <c r="BM406" s="3"/>
      <c r="BN406" s="3"/>
      <c r="BO406" s="3"/>
      <c r="BP406" s="3"/>
      <c r="BQ406" s="3"/>
      <c r="BR406" s="3"/>
      <c r="BS406" s="3"/>
      <c r="BT406" s="3"/>
      <c r="BU406" s="3"/>
      <c r="BV406" s="3"/>
      <c r="BW406" s="3"/>
      <c r="BX406" s="3"/>
      <c r="BY406" s="3"/>
      <c r="BZ406" s="3"/>
      <c r="CA406" s="3"/>
      <c r="CB406" s="3"/>
      <c r="CC406" s="3"/>
      <c r="CD406" s="3"/>
      <c r="CE406" s="3"/>
      <c r="CF406" s="3"/>
      <c r="CG406" s="3"/>
      <c r="CH406" s="3"/>
      <c r="CI406" s="3"/>
      <c r="CJ406" s="3"/>
      <c r="CK406" s="3"/>
      <c r="CL406" s="3"/>
      <c r="CM406" s="3"/>
      <c r="CN406" s="3"/>
      <c r="CO406" s="3"/>
      <c r="CP406" s="3"/>
      <c r="CQ406" s="3"/>
      <c r="CR406" s="3"/>
      <c r="CS406" s="3"/>
      <c r="CT406" s="3"/>
      <c r="CU406" s="3"/>
      <c r="CV406" s="3"/>
      <c r="CW406" s="3"/>
      <c r="CX406" s="3"/>
      <c r="CY406" s="3"/>
    </row>
    <row r="407" spans="1:103"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c r="AZ407" s="3"/>
      <c r="BA407" s="3"/>
      <c r="BB407" s="3"/>
      <c r="BC407" s="3"/>
      <c r="BD407" s="3"/>
      <c r="BE407" s="3"/>
      <c r="BF407" s="3"/>
      <c r="BG407" s="3"/>
      <c r="BH407" s="3"/>
      <c r="BI407" s="3"/>
      <c r="BJ407" s="3"/>
      <c r="BK407" s="3"/>
      <c r="BL407" s="3"/>
      <c r="BM407" s="3"/>
      <c r="BN407" s="3"/>
      <c r="BO407" s="3"/>
      <c r="BP407" s="3"/>
      <c r="BQ407" s="3"/>
      <c r="BR407" s="3"/>
      <c r="BS407" s="3"/>
      <c r="BT407" s="3"/>
      <c r="BU407" s="3"/>
      <c r="BV407" s="3"/>
      <c r="BW407" s="3"/>
      <c r="BX407" s="3"/>
      <c r="BY407" s="3"/>
      <c r="BZ407" s="3"/>
      <c r="CA407" s="3"/>
      <c r="CB407" s="3"/>
      <c r="CC407" s="3"/>
      <c r="CD407" s="3"/>
      <c r="CE407" s="3"/>
      <c r="CF407" s="3"/>
      <c r="CG407" s="3"/>
      <c r="CH407" s="3"/>
      <c r="CI407" s="3"/>
      <c r="CJ407" s="3"/>
      <c r="CK407" s="3"/>
      <c r="CL407" s="3"/>
      <c r="CM407" s="3"/>
      <c r="CN407" s="3"/>
      <c r="CO407" s="3"/>
      <c r="CP407" s="3"/>
      <c r="CQ407" s="3"/>
      <c r="CR407" s="3"/>
      <c r="CS407" s="3"/>
      <c r="CT407" s="3"/>
      <c r="CU407" s="3"/>
      <c r="CV407" s="3"/>
      <c r="CW407" s="3"/>
      <c r="CX407" s="3"/>
      <c r="CY407" s="3"/>
    </row>
    <row r="408" spans="1:103"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c r="AZ408" s="3"/>
      <c r="BA408" s="3"/>
      <c r="BB408" s="3"/>
      <c r="BC408" s="3"/>
      <c r="BD408" s="3"/>
      <c r="BE408" s="3"/>
      <c r="BF408" s="3"/>
      <c r="BG408" s="3"/>
      <c r="BH408" s="3"/>
      <c r="BI408" s="3"/>
      <c r="BJ408" s="3"/>
      <c r="BK408" s="3"/>
      <c r="BL408" s="3"/>
      <c r="BM408" s="3"/>
      <c r="BN408" s="3"/>
      <c r="BO408" s="3"/>
      <c r="BP408" s="3"/>
      <c r="BQ408" s="3"/>
      <c r="BR408" s="3"/>
      <c r="BS408" s="3"/>
      <c r="BT408" s="3"/>
      <c r="BU408" s="3"/>
      <c r="BV408" s="3"/>
      <c r="BW408" s="3"/>
      <c r="BX408" s="3"/>
      <c r="BY408" s="3"/>
      <c r="BZ408" s="3"/>
      <c r="CA408" s="3"/>
      <c r="CB408" s="3"/>
      <c r="CC408" s="3"/>
      <c r="CD408" s="3"/>
      <c r="CE408" s="3"/>
      <c r="CF408" s="3"/>
      <c r="CG408" s="3"/>
      <c r="CH408" s="3"/>
      <c r="CI408" s="3"/>
      <c r="CJ408" s="3"/>
      <c r="CK408" s="3"/>
      <c r="CL408" s="3"/>
      <c r="CM408" s="3"/>
      <c r="CN408" s="3"/>
      <c r="CO408" s="3"/>
      <c r="CP408" s="3"/>
      <c r="CQ408" s="3"/>
      <c r="CR408" s="3"/>
      <c r="CS408" s="3"/>
      <c r="CT408" s="3"/>
      <c r="CU408" s="3"/>
      <c r="CV408" s="3"/>
      <c r="CW408" s="3"/>
      <c r="CX408" s="3"/>
      <c r="CY408" s="3"/>
    </row>
    <row r="409" spans="1:103"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c r="AZ409" s="3"/>
      <c r="BA409" s="3"/>
      <c r="BB409" s="3"/>
      <c r="BC409" s="3"/>
      <c r="BD409" s="3"/>
      <c r="BE409" s="3"/>
      <c r="BF409" s="3"/>
      <c r="BG409" s="3"/>
      <c r="BH409" s="3"/>
      <c r="BI409" s="3"/>
      <c r="BJ409" s="3"/>
      <c r="BK409" s="3"/>
      <c r="BL409" s="3"/>
      <c r="BM409" s="3"/>
      <c r="BN409" s="3"/>
      <c r="BO409" s="3"/>
      <c r="BP409" s="3"/>
      <c r="BQ409" s="3"/>
      <c r="BR409" s="3"/>
      <c r="BS409" s="3"/>
      <c r="BT409" s="3"/>
      <c r="BU409" s="3"/>
      <c r="BV409" s="3"/>
      <c r="BW409" s="3"/>
      <c r="BX409" s="3"/>
      <c r="BY409" s="3"/>
      <c r="BZ409" s="3"/>
      <c r="CA409" s="3"/>
      <c r="CB409" s="3"/>
      <c r="CC409" s="3"/>
      <c r="CD409" s="3"/>
      <c r="CE409" s="3"/>
      <c r="CF409" s="3"/>
      <c r="CG409" s="3"/>
      <c r="CH409" s="3"/>
      <c r="CI409" s="3"/>
      <c r="CJ409" s="3"/>
      <c r="CK409" s="3"/>
      <c r="CL409" s="3"/>
      <c r="CM409" s="3"/>
      <c r="CN409" s="3"/>
      <c r="CO409" s="3"/>
      <c r="CP409" s="3"/>
      <c r="CQ409" s="3"/>
      <c r="CR409" s="3"/>
      <c r="CS409" s="3"/>
      <c r="CT409" s="3"/>
      <c r="CU409" s="3"/>
      <c r="CV409" s="3"/>
      <c r="CW409" s="3"/>
      <c r="CX409" s="3"/>
      <c r="CY409" s="3"/>
    </row>
    <row r="410" spans="1:103"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c r="AZ410" s="3"/>
      <c r="BA410" s="3"/>
      <c r="BB410" s="3"/>
      <c r="BC410" s="3"/>
      <c r="BD410" s="3"/>
      <c r="BE410" s="3"/>
      <c r="BF410" s="3"/>
      <c r="BG410" s="3"/>
      <c r="BH410" s="3"/>
      <c r="BI410" s="3"/>
      <c r="BJ410" s="3"/>
      <c r="BK410" s="3"/>
      <c r="BL410" s="3"/>
      <c r="BM410" s="3"/>
      <c r="BN410" s="3"/>
      <c r="BO410" s="3"/>
      <c r="BP410" s="3"/>
      <c r="BQ410" s="3"/>
      <c r="BR410" s="3"/>
      <c r="BS410" s="3"/>
      <c r="BT410" s="3"/>
      <c r="BU410" s="3"/>
      <c r="BV410" s="3"/>
      <c r="BW410" s="3"/>
      <c r="BX410" s="3"/>
      <c r="BY410" s="3"/>
      <c r="BZ410" s="3"/>
      <c r="CA410" s="3"/>
      <c r="CB410" s="3"/>
      <c r="CC410" s="3"/>
      <c r="CD410" s="3"/>
      <c r="CE410" s="3"/>
      <c r="CF410" s="3"/>
      <c r="CG410" s="3"/>
      <c r="CH410" s="3"/>
      <c r="CI410" s="3"/>
      <c r="CJ410" s="3"/>
      <c r="CK410" s="3"/>
      <c r="CL410" s="3"/>
      <c r="CM410" s="3"/>
      <c r="CN410" s="3"/>
      <c r="CO410" s="3"/>
      <c r="CP410" s="3"/>
      <c r="CQ410" s="3"/>
      <c r="CR410" s="3"/>
      <c r="CS410" s="3"/>
      <c r="CT410" s="3"/>
      <c r="CU410" s="3"/>
      <c r="CV410" s="3"/>
      <c r="CW410" s="3"/>
      <c r="CX410" s="3"/>
      <c r="CY410" s="3"/>
    </row>
    <row r="411" spans="1:103"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c r="AZ411" s="3"/>
      <c r="BA411" s="3"/>
      <c r="BB411" s="3"/>
      <c r="BC411" s="3"/>
      <c r="BD411" s="3"/>
      <c r="BE411" s="3"/>
      <c r="BF411" s="3"/>
      <c r="BG411" s="3"/>
      <c r="BH411" s="3"/>
      <c r="BI411" s="3"/>
      <c r="BJ411" s="3"/>
      <c r="BK411" s="3"/>
      <c r="BL411" s="3"/>
      <c r="BM411" s="3"/>
      <c r="BN411" s="3"/>
      <c r="BO411" s="3"/>
      <c r="BP411" s="3"/>
      <c r="BQ411" s="3"/>
      <c r="BR411" s="3"/>
      <c r="BS411" s="3"/>
      <c r="BT411" s="3"/>
      <c r="BU411" s="3"/>
      <c r="BV411" s="3"/>
      <c r="BW411" s="3"/>
      <c r="BX411" s="3"/>
      <c r="BY411" s="3"/>
      <c r="BZ411" s="3"/>
      <c r="CA411" s="3"/>
      <c r="CB411" s="3"/>
      <c r="CC411" s="3"/>
      <c r="CD411" s="3"/>
      <c r="CE411" s="3"/>
      <c r="CF411" s="3"/>
      <c r="CG411" s="3"/>
      <c r="CH411" s="3"/>
      <c r="CI411" s="3"/>
      <c r="CJ411" s="3"/>
      <c r="CK411" s="3"/>
      <c r="CL411" s="3"/>
      <c r="CM411" s="3"/>
      <c r="CN411" s="3"/>
      <c r="CO411" s="3"/>
      <c r="CP411" s="3"/>
      <c r="CQ411" s="3"/>
      <c r="CR411" s="3"/>
      <c r="CS411" s="3"/>
      <c r="CT411" s="3"/>
      <c r="CU411" s="3"/>
      <c r="CV411" s="3"/>
      <c r="CW411" s="3"/>
      <c r="CX411" s="3"/>
      <c r="CY411" s="3"/>
    </row>
    <row r="412" spans="1:103"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c r="AZ412" s="3"/>
      <c r="BA412" s="3"/>
      <c r="BB412" s="3"/>
      <c r="BC412" s="3"/>
      <c r="BD412" s="3"/>
      <c r="BE412" s="3"/>
      <c r="BF412" s="3"/>
      <c r="BG412" s="3"/>
      <c r="BH412" s="3"/>
      <c r="BI412" s="3"/>
      <c r="BJ412" s="3"/>
      <c r="BK412" s="3"/>
      <c r="BL412" s="3"/>
      <c r="BM412" s="3"/>
      <c r="BN412" s="3"/>
      <c r="BO412" s="3"/>
      <c r="BP412" s="3"/>
      <c r="BQ412" s="3"/>
      <c r="BR412" s="3"/>
      <c r="BS412" s="3"/>
      <c r="BT412" s="3"/>
      <c r="BU412" s="3"/>
      <c r="BV412" s="3"/>
      <c r="BW412" s="3"/>
      <c r="BX412" s="3"/>
      <c r="BY412" s="3"/>
      <c r="BZ412" s="3"/>
      <c r="CA412" s="3"/>
      <c r="CB412" s="3"/>
      <c r="CC412" s="3"/>
      <c r="CD412" s="3"/>
      <c r="CE412" s="3"/>
      <c r="CF412" s="3"/>
      <c r="CG412" s="3"/>
      <c r="CH412" s="3"/>
      <c r="CI412" s="3"/>
      <c r="CJ412" s="3"/>
      <c r="CK412" s="3"/>
      <c r="CL412" s="3"/>
      <c r="CM412" s="3"/>
      <c r="CN412" s="3"/>
      <c r="CO412" s="3"/>
      <c r="CP412" s="3"/>
      <c r="CQ412" s="3"/>
      <c r="CR412" s="3"/>
      <c r="CS412" s="3"/>
      <c r="CT412" s="3"/>
      <c r="CU412" s="3"/>
      <c r="CV412" s="3"/>
      <c r="CW412" s="3"/>
      <c r="CX412" s="3"/>
      <c r="CY412" s="3"/>
    </row>
    <row r="413" spans="1:103"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c r="AZ413" s="3"/>
      <c r="BA413" s="3"/>
      <c r="BB413" s="3"/>
      <c r="BC413" s="3"/>
      <c r="BD413" s="3"/>
      <c r="BE413" s="3"/>
      <c r="BF413" s="3"/>
      <c r="BG413" s="3"/>
      <c r="BH413" s="3"/>
      <c r="BI413" s="3"/>
      <c r="BJ413" s="3"/>
      <c r="BK413" s="3"/>
      <c r="BL413" s="3"/>
      <c r="BM413" s="3"/>
      <c r="BN413" s="3"/>
      <c r="BO413" s="3"/>
      <c r="BP413" s="3"/>
      <c r="BQ413" s="3"/>
      <c r="BR413" s="3"/>
      <c r="BS413" s="3"/>
      <c r="BT413" s="3"/>
      <c r="BU413" s="3"/>
      <c r="BV413" s="3"/>
      <c r="BW413" s="3"/>
      <c r="BX413" s="3"/>
      <c r="BY413" s="3"/>
      <c r="BZ413" s="3"/>
      <c r="CA413" s="3"/>
      <c r="CB413" s="3"/>
      <c r="CC413" s="3"/>
      <c r="CD413" s="3"/>
      <c r="CE413" s="3"/>
      <c r="CF413" s="3"/>
      <c r="CG413" s="3"/>
      <c r="CH413" s="3"/>
      <c r="CI413" s="3"/>
      <c r="CJ413" s="3"/>
      <c r="CK413" s="3"/>
      <c r="CL413" s="3"/>
      <c r="CM413" s="3"/>
      <c r="CN413" s="3"/>
      <c r="CO413" s="3"/>
      <c r="CP413" s="3"/>
      <c r="CQ413" s="3"/>
      <c r="CR413" s="3"/>
      <c r="CS413" s="3"/>
      <c r="CT413" s="3"/>
      <c r="CU413" s="3"/>
      <c r="CV413" s="3"/>
      <c r="CW413" s="3"/>
      <c r="CX413" s="3"/>
      <c r="CY413" s="3"/>
    </row>
    <row r="414" spans="1:103"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c r="AZ414" s="3"/>
      <c r="BA414" s="3"/>
      <c r="BB414" s="3"/>
      <c r="BC414" s="3"/>
      <c r="BD414" s="3"/>
      <c r="BE414" s="3"/>
      <c r="BF414" s="3"/>
      <c r="BG414" s="3"/>
      <c r="BH414" s="3"/>
      <c r="BI414" s="3"/>
      <c r="BJ414" s="3"/>
      <c r="BK414" s="3"/>
      <c r="BL414" s="3"/>
      <c r="BM414" s="3"/>
      <c r="BN414" s="3"/>
      <c r="BO414" s="3"/>
      <c r="BP414" s="3"/>
      <c r="BQ414" s="3"/>
      <c r="BR414" s="3"/>
      <c r="BS414" s="3"/>
      <c r="BT414" s="3"/>
      <c r="BU414" s="3"/>
      <c r="BV414" s="3"/>
      <c r="BW414" s="3"/>
      <c r="BX414" s="3"/>
      <c r="BY414" s="3"/>
      <c r="BZ414" s="3"/>
      <c r="CA414" s="3"/>
      <c r="CB414" s="3"/>
      <c r="CC414" s="3"/>
      <c r="CD414" s="3"/>
      <c r="CE414" s="3"/>
      <c r="CF414" s="3"/>
      <c r="CG414" s="3"/>
      <c r="CH414" s="3"/>
      <c r="CI414" s="3"/>
      <c r="CJ414" s="3"/>
      <c r="CK414" s="3"/>
      <c r="CL414" s="3"/>
      <c r="CM414" s="3"/>
      <c r="CN414" s="3"/>
      <c r="CO414" s="3"/>
      <c r="CP414" s="3"/>
      <c r="CQ414" s="3"/>
      <c r="CR414" s="3"/>
      <c r="CS414" s="3"/>
      <c r="CT414" s="3"/>
      <c r="CU414" s="3"/>
      <c r="CV414" s="3"/>
      <c r="CW414" s="3"/>
      <c r="CX414" s="3"/>
      <c r="CY414" s="3"/>
    </row>
    <row r="415" spans="1:103"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c r="AZ415" s="3"/>
      <c r="BA415" s="3"/>
      <c r="BB415" s="3"/>
      <c r="BC415" s="3"/>
      <c r="BD415" s="3"/>
      <c r="BE415" s="3"/>
      <c r="BF415" s="3"/>
      <c r="BG415" s="3"/>
      <c r="BH415" s="3"/>
      <c r="BI415" s="3"/>
      <c r="BJ415" s="3"/>
      <c r="BK415" s="3"/>
      <c r="BL415" s="3"/>
      <c r="BM415" s="3"/>
      <c r="BN415" s="3"/>
      <c r="BO415" s="3"/>
      <c r="BP415" s="3"/>
      <c r="BQ415" s="3"/>
      <c r="BR415" s="3"/>
      <c r="BS415" s="3"/>
      <c r="BT415" s="3"/>
      <c r="BU415" s="3"/>
      <c r="BV415" s="3"/>
      <c r="BW415" s="3"/>
      <c r="BX415" s="3"/>
      <c r="BY415" s="3"/>
      <c r="BZ415" s="3"/>
      <c r="CA415" s="3"/>
      <c r="CB415" s="3"/>
      <c r="CC415" s="3"/>
      <c r="CD415" s="3"/>
      <c r="CE415" s="3"/>
      <c r="CF415" s="3"/>
      <c r="CG415" s="3"/>
      <c r="CH415" s="3"/>
      <c r="CI415" s="3"/>
      <c r="CJ415" s="3"/>
      <c r="CK415" s="3"/>
      <c r="CL415" s="3"/>
      <c r="CM415" s="3"/>
      <c r="CN415" s="3"/>
      <c r="CO415" s="3"/>
      <c r="CP415" s="3"/>
      <c r="CQ415" s="3"/>
      <c r="CR415" s="3"/>
      <c r="CS415" s="3"/>
      <c r="CT415" s="3"/>
      <c r="CU415" s="3"/>
      <c r="CV415" s="3"/>
      <c r="CW415" s="3"/>
      <c r="CX415" s="3"/>
      <c r="CY415" s="3"/>
    </row>
    <row r="416" spans="1:103"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c r="AZ416" s="3"/>
      <c r="BA416" s="3"/>
      <c r="BB416" s="3"/>
      <c r="BC416" s="3"/>
      <c r="BD416" s="3"/>
      <c r="BE416" s="3"/>
      <c r="BF416" s="3"/>
      <c r="BG416" s="3"/>
      <c r="BH416" s="3"/>
      <c r="BI416" s="3"/>
      <c r="BJ416" s="3"/>
      <c r="BK416" s="3"/>
      <c r="BL416" s="3"/>
      <c r="BM416" s="3"/>
      <c r="BN416" s="3"/>
      <c r="BO416" s="3"/>
      <c r="BP416" s="3"/>
      <c r="BQ416" s="3"/>
      <c r="BR416" s="3"/>
      <c r="BS416" s="3"/>
      <c r="BT416" s="3"/>
      <c r="BU416" s="3"/>
      <c r="BV416" s="3"/>
      <c r="BW416" s="3"/>
      <c r="BX416" s="3"/>
      <c r="BY416" s="3"/>
      <c r="BZ416" s="3"/>
      <c r="CA416" s="3"/>
      <c r="CB416" s="3"/>
      <c r="CC416" s="3"/>
      <c r="CD416" s="3"/>
      <c r="CE416" s="3"/>
      <c r="CF416" s="3"/>
      <c r="CG416" s="3"/>
      <c r="CH416" s="3"/>
      <c r="CI416" s="3"/>
      <c r="CJ416" s="3"/>
      <c r="CK416" s="3"/>
      <c r="CL416" s="3"/>
      <c r="CM416" s="3"/>
      <c r="CN416" s="3"/>
      <c r="CO416" s="3"/>
      <c r="CP416" s="3"/>
      <c r="CQ416" s="3"/>
      <c r="CR416" s="3"/>
      <c r="CS416" s="3"/>
      <c r="CT416" s="3"/>
      <c r="CU416" s="3"/>
      <c r="CV416" s="3"/>
      <c r="CW416" s="3"/>
      <c r="CX416" s="3"/>
      <c r="CY416" s="3"/>
    </row>
    <row r="417" spans="1:103"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c r="AZ417" s="3"/>
      <c r="BA417" s="3"/>
      <c r="BB417" s="3"/>
      <c r="BC417" s="3"/>
      <c r="BD417" s="3"/>
      <c r="BE417" s="3"/>
      <c r="BF417" s="3"/>
      <c r="BG417" s="3"/>
      <c r="BH417" s="3"/>
      <c r="BI417" s="3"/>
      <c r="BJ417" s="3"/>
      <c r="BK417" s="3"/>
      <c r="BL417" s="3"/>
      <c r="BM417" s="3"/>
      <c r="BN417" s="3"/>
      <c r="BO417" s="3"/>
      <c r="BP417" s="3"/>
      <c r="BQ417" s="3"/>
      <c r="BR417" s="3"/>
      <c r="BS417" s="3"/>
      <c r="BT417" s="3"/>
      <c r="BU417" s="3"/>
      <c r="BV417" s="3"/>
      <c r="BW417" s="3"/>
      <c r="BX417" s="3"/>
      <c r="BY417" s="3"/>
      <c r="BZ417" s="3"/>
      <c r="CA417" s="3"/>
      <c r="CB417" s="3"/>
      <c r="CC417" s="3"/>
      <c r="CD417" s="3"/>
      <c r="CE417" s="3"/>
      <c r="CF417" s="3"/>
      <c r="CG417" s="3"/>
      <c r="CH417" s="3"/>
      <c r="CI417" s="3"/>
      <c r="CJ417" s="3"/>
      <c r="CK417" s="3"/>
      <c r="CL417" s="3"/>
      <c r="CM417" s="3"/>
      <c r="CN417" s="3"/>
      <c r="CO417" s="3"/>
      <c r="CP417" s="3"/>
      <c r="CQ417" s="3"/>
      <c r="CR417" s="3"/>
      <c r="CS417" s="3"/>
      <c r="CT417" s="3"/>
      <c r="CU417" s="3"/>
      <c r="CV417" s="3"/>
      <c r="CW417" s="3"/>
      <c r="CX417" s="3"/>
      <c r="CY417" s="3"/>
    </row>
    <row r="418" spans="1:103"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c r="AZ418" s="3"/>
      <c r="BA418" s="3"/>
      <c r="BB418" s="3"/>
      <c r="BC418" s="3"/>
      <c r="BD418" s="3"/>
      <c r="BE418" s="3"/>
      <c r="BF418" s="3"/>
      <c r="BG418" s="3"/>
      <c r="BH418" s="3"/>
      <c r="BI418" s="3"/>
      <c r="BJ418" s="3"/>
      <c r="BK418" s="3"/>
      <c r="BL418" s="3"/>
      <c r="BM418" s="3"/>
      <c r="BN418" s="3"/>
      <c r="BO418" s="3"/>
      <c r="BP418" s="3"/>
      <c r="BQ418" s="3"/>
      <c r="BR418" s="3"/>
      <c r="BS418" s="3"/>
      <c r="BT418" s="3"/>
      <c r="BU418" s="3"/>
      <c r="BV418" s="3"/>
      <c r="BW418" s="3"/>
      <c r="BX418" s="3"/>
      <c r="BY418" s="3"/>
      <c r="BZ418" s="3"/>
      <c r="CA418" s="3"/>
      <c r="CB418" s="3"/>
      <c r="CC418" s="3"/>
      <c r="CD418" s="3"/>
      <c r="CE418" s="3"/>
      <c r="CF418" s="3"/>
      <c r="CG418" s="3"/>
      <c r="CH418" s="3"/>
      <c r="CI418" s="3"/>
      <c r="CJ418" s="3"/>
      <c r="CK418" s="3"/>
      <c r="CL418" s="3"/>
      <c r="CM418" s="3"/>
      <c r="CN418" s="3"/>
      <c r="CO418" s="3"/>
      <c r="CP418" s="3"/>
      <c r="CQ418" s="3"/>
      <c r="CR418" s="3"/>
      <c r="CS418" s="3"/>
      <c r="CT418" s="3"/>
      <c r="CU418" s="3"/>
      <c r="CV418" s="3"/>
      <c r="CW418" s="3"/>
      <c r="CX418" s="3"/>
      <c r="CY418" s="3"/>
    </row>
    <row r="419" spans="1:103"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c r="AZ419" s="3"/>
      <c r="BA419" s="3"/>
      <c r="BB419" s="3"/>
      <c r="BC419" s="3"/>
      <c r="BD419" s="3"/>
      <c r="BE419" s="3"/>
      <c r="BF419" s="3"/>
      <c r="BG419" s="3"/>
      <c r="BH419" s="3"/>
      <c r="BI419" s="3"/>
      <c r="BJ419" s="3"/>
      <c r="BK419" s="3"/>
      <c r="BL419" s="3"/>
      <c r="BM419" s="3"/>
      <c r="BN419" s="3"/>
      <c r="BO419" s="3"/>
      <c r="BP419" s="3"/>
      <c r="BQ419" s="3"/>
      <c r="BR419" s="3"/>
      <c r="BS419" s="3"/>
      <c r="BT419" s="3"/>
      <c r="BU419" s="3"/>
      <c r="BV419" s="3"/>
      <c r="BW419" s="3"/>
      <c r="BX419" s="3"/>
      <c r="BY419" s="3"/>
      <c r="BZ419" s="3"/>
      <c r="CA419" s="3"/>
      <c r="CB419" s="3"/>
      <c r="CC419" s="3"/>
      <c r="CD419" s="3"/>
      <c r="CE419" s="3"/>
      <c r="CF419" s="3"/>
      <c r="CG419" s="3"/>
      <c r="CH419" s="3"/>
      <c r="CI419" s="3"/>
      <c r="CJ419" s="3"/>
      <c r="CK419" s="3"/>
      <c r="CL419" s="3"/>
      <c r="CM419" s="3"/>
      <c r="CN419" s="3"/>
      <c r="CO419" s="3"/>
      <c r="CP419" s="3"/>
      <c r="CQ419" s="3"/>
      <c r="CR419" s="3"/>
      <c r="CS419" s="3"/>
      <c r="CT419" s="3"/>
      <c r="CU419" s="3"/>
      <c r="CV419" s="3"/>
      <c r="CW419" s="3"/>
      <c r="CX419" s="3"/>
      <c r="CY419" s="3"/>
    </row>
    <row r="420" spans="1:103"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c r="AZ420" s="3"/>
      <c r="BA420" s="3"/>
      <c r="BB420" s="3"/>
      <c r="BC420" s="3"/>
      <c r="BD420" s="3"/>
      <c r="BE420" s="3"/>
      <c r="BF420" s="3"/>
      <c r="BG420" s="3"/>
      <c r="BH420" s="3"/>
      <c r="BI420" s="3"/>
      <c r="BJ420" s="3"/>
      <c r="BK420" s="3"/>
      <c r="BL420" s="3"/>
      <c r="BM420" s="3"/>
      <c r="BN420" s="3"/>
      <c r="BO420" s="3"/>
      <c r="BP420" s="3"/>
      <c r="BQ420" s="3"/>
      <c r="BR420" s="3"/>
      <c r="BS420" s="3"/>
      <c r="BT420" s="3"/>
      <c r="BU420" s="3"/>
      <c r="BV420" s="3"/>
      <c r="BW420" s="3"/>
      <c r="BX420" s="3"/>
      <c r="BY420" s="3"/>
      <c r="BZ420" s="3"/>
      <c r="CA420" s="3"/>
      <c r="CB420" s="3"/>
      <c r="CC420" s="3"/>
      <c r="CD420" s="3"/>
      <c r="CE420" s="3"/>
      <c r="CF420" s="3"/>
      <c r="CG420" s="3"/>
      <c r="CH420" s="3"/>
      <c r="CI420" s="3"/>
      <c r="CJ420" s="3"/>
      <c r="CK420" s="3"/>
      <c r="CL420" s="3"/>
      <c r="CM420" s="3"/>
      <c r="CN420" s="3"/>
      <c r="CO420" s="3"/>
      <c r="CP420" s="3"/>
      <c r="CQ420" s="3"/>
      <c r="CR420" s="3"/>
      <c r="CS420" s="3"/>
      <c r="CT420" s="3"/>
      <c r="CU420" s="3"/>
      <c r="CV420" s="3"/>
      <c r="CW420" s="3"/>
      <c r="CX420" s="3"/>
      <c r="CY420" s="3"/>
    </row>
    <row r="421" spans="1:103"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c r="AZ421" s="3"/>
      <c r="BA421" s="3"/>
      <c r="BB421" s="3"/>
      <c r="BC421" s="3"/>
      <c r="BD421" s="3"/>
      <c r="BE421" s="3"/>
      <c r="BF421" s="3"/>
      <c r="BG421" s="3"/>
      <c r="BH421" s="3"/>
      <c r="BI421" s="3"/>
      <c r="BJ421" s="3"/>
      <c r="BK421" s="3"/>
      <c r="BL421" s="3"/>
      <c r="BM421" s="3"/>
      <c r="BN421" s="3"/>
      <c r="BO421" s="3"/>
      <c r="BP421" s="3"/>
      <c r="BQ421" s="3"/>
      <c r="BR421" s="3"/>
      <c r="BS421" s="3"/>
      <c r="BT421" s="3"/>
      <c r="BU421" s="3"/>
      <c r="BV421" s="3"/>
      <c r="BW421" s="3"/>
      <c r="BX421" s="3"/>
      <c r="BY421" s="3"/>
      <c r="BZ421" s="3"/>
      <c r="CA421" s="3"/>
      <c r="CB421" s="3"/>
      <c r="CC421" s="3"/>
      <c r="CD421" s="3"/>
      <c r="CE421" s="3"/>
      <c r="CF421" s="3"/>
      <c r="CG421" s="3"/>
      <c r="CH421" s="3"/>
      <c r="CI421" s="3"/>
      <c r="CJ421" s="3"/>
      <c r="CK421" s="3"/>
      <c r="CL421" s="3"/>
      <c r="CM421" s="3"/>
      <c r="CN421" s="3"/>
      <c r="CO421" s="3"/>
      <c r="CP421" s="3"/>
      <c r="CQ421" s="3"/>
      <c r="CR421" s="3"/>
      <c r="CS421" s="3"/>
      <c r="CT421" s="3"/>
      <c r="CU421" s="3"/>
      <c r="CV421" s="3"/>
      <c r="CW421" s="3"/>
      <c r="CX421" s="3"/>
      <c r="CY421" s="3"/>
    </row>
    <row r="422" spans="1:103"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c r="AZ422" s="3"/>
      <c r="BA422" s="3"/>
      <c r="BB422" s="3"/>
      <c r="BC422" s="3"/>
      <c r="BD422" s="3"/>
      <c r="BE422" s="3"/>
      <c r="BF422" s="3"/>
      <c r="BG422" s="3"/>
      <c r="BH422" s="3"/>
      <c r="BI422" s="3"/>
      <c r="BJ422" s="3"/>
      <c r="BK422" s="3"/>
      <c r="BL422" s="3"/>
      <c r="BM422" s="3"/>
      <c r="BN422" s="3"/>
      <c r="BO422" s="3"/>
      <c r="BP422" s="3"/>
      <c r="BQ422" s="3"/>
      <c r="BR422" s="3"/>
      <c r="BS422" s="3"/>
      <c r="BT422" s="3"/>
      <c r="BU422" s="3"/>
      <c r="BV422" s="3"/>
      <c r="BW422" s="3"/>
      <c r="BX422" s="3"/>
      <c r="BY422" s="3"/>
      <c r="BZ422" s="3"/>
      <c r="CA422" s="3"/>
      <c r="CB422" s="3"/>
      <c r="CC422" s="3"/>
      <c r="CD422" s="3"/>
      <c r="CE422" s="3"/>
      <c r="CF422" s="3"/>
      <c r="CG422" s="3"/>
      <c r="CH422" s="3"/>
      <c r="CI422" s="3"/>
      <c r="CJ422" s="3"/>
      <c r="CK422" s="3"/>
      <c r="CL422" s="3"/>
      <c r="CM422" s="3"/>
      <c r="CN422" s="3"/>
      <c r="CO422" s="3"/>
      <c r="CP422" s="3"/>
      <c r="CQ422" s="3"/>
      <c r="CR422" s="3"/>
      <c r="CS422" s="3"/>
      <c r="CT422" s="3"/>
      <c r="CU422" s="3"/>
      <c r="CV422" s="3"/>
      <c r="CW422" s="3"/>
      <c r="CX422" s="3"/>
      <c r="CY422" s="3"/>
    </row>
    <row r="423" spans="1:103"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c r="AZ423" s="3"/>
      <c r="BA423" s="3"/>
      <c r="BB423" s="3"/>
      <c r="BC423" s="3"/>
      <c r="BD423" s="3"/>
      <c r="BE423" s="3"/>
      <c r="BF423" s="3"/>
      <c r="BG423" s="3"/>
      <c r="BH423" s="3"/>
      <c r="BI423" s="3"/>
      <c r="BJ423" s="3"/>
      <c r="BK423" s="3"/>
      <c r="BL423" s="3"/>
      <c r="BM423" s="3"/>
      <c r="BN423" s="3"/>
      <c r="BO423" s="3"/>
      <c r="BP423" s="3"/>
      <c r="BQ423" s="3"/>
      <c r="BR423" s="3"/>
      <c r="BS423" s="3"/>
      <c r="BT423" s="3"/>
      <c r="BU423" s="3"/>
      <c r="BV423" s="3"/>
      <c r="BW423" s="3"/>
      <c r="BX423" s="3"/>
      <c r="BY423" s="3"/>
      <c r="BZ423" s="3"/>
      <c r="CA423" s="3"/>
      <c r="CB423" s="3"/>
      <c r="CC423" s="3"/>
      <c r="CD423" s="3"/>
      <c r="CE423" s="3"/>
      <c r="CF423" s="3"/>
      <c r="CG423" s="3"/>
      <c r="CH423" s="3"/>
      <c r="CI423" s="3"/>
      <c r="CJ423" s="3"/>
      <c r="CK423" s="3"/>
      <c r="CL423" s="3"/>
      <c r="CM423" s="3"/>
      <c r="CN423" s="3"/>
      <c r="CO423" s="3"/>
      <c r="CP423" s="3"/>
      <c r="CQ423" s="3"/>
      <c r="CR423" s="3"/>
      <c r="CS423" s="3"/>
      <c r="CT423" s="3"/>
      <c r="CU423" s="3"/>
      <c r="CV423" s="3"/>
      <c r="CW423" s="3"/>
      <c r="CX423" s="3"/>
      <c r="CY423" s="3"/>
    </row>
    <row r="424" spans="1:103"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c r="AZ424" s="3"/>
      <c r="BA424" s="3"/>
      <c r="BB424" s="3"/>
      <c r="BC424" s="3"/>
      <c r="BD424" s="3"/>
      <c r="BE424" s="3"/>
      <c r="BF424" s="3"/>
      <c r="BG424" s="3"/>
      <c r="BH424" s="3"/>
      <c r="BI424" s="3"/>
      <c r="BJ424" s="3"/>
      <c r="BK424" s="3"/>
      <c r="BL424" s="3"/>
      <c r="BM424" s="3"/>
      <c r="BN424" s="3"/>
      <c r="BO424" s="3"/>
      <c r="BP424" s="3"/>
      <c r="BQ424" s="3"/>
      <c r="BR424" s="3"/>
      <c r="BS424" s="3"/>
      <c r="BT424" s="3"/>
      <c r="BU424" s="3"/>
      <c r="BV424" s="3"/>
      <c r="BW424" s="3"/>
      <c r="BX424" s="3"/>
      <c r="BY424" s="3"/>
      <c r="BZ424" s="3"/>
      <c r="CA424" s="3"/>
      <c r="CB424" s="3"/>
      <c r="CC424" s="3"/>
      <c r="CD424" s="3"/>
      <c r="CE424" s="3"/>
      <c r="CF424" s="3"/>
      <c r="CG424" s="3"/>
      <c r="CH424" s="3"/>
      <c r="CI424" s="3"/>
      <c r="CJ424" s="3"/>
      <c r="CK424" s="3"/>
      <c r="CL424" s="3"/>
      <c r="CM424" s="3"/>
      <c r="CN424" s="3"/>
      <c r="CO424" s="3"/>
      <c r="CP424" s="3"/>
      <c r="CQ424" s="3"/>
      <c r="CR424" s="3"/>
      <c r="CS424" s="3"/>
      <c r="CT424" s="3"/>
      <c r="CU424" s="3"/>
      <c r="CV424" s="3"/>
      <c r="CW424" s="3"/>
      <c r="CX424" s="3"/>
      <c r="CY424" s="3"/>
    </row>
    <row r="425" spans="1:103"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c r="AZ425" s="3"/>
      <c r="BA425" s="3"/>
      <c r="BB425" s="3"/>
      <c r="BC425" s="3"/>
      <c r="BD425" s="3"/>
      <c r="BE425" s="3"/>
      <c r="BF425" s="3"/>
      <c r="BG425" s="3"/>
      <c r="BH425" s="3"/>
      <c r="BI425" s="3"/>
      <c r="BJ425" s="3"/>
      <c r="BK425" s="3"/>
      <c r="BL425" s="3"/>
      <c r="BM425" s="3"/>
      <c r="BN425" s="3"/>
      <c r="BO425" s="3"/>
      <c r="BP425" s="3"/>
      <c r="BQ425" s="3"/>
      <c r="BR425" s="3"/>
      <c r="BS425" s="3"/>
      <c r="BT425" s="3"/>
      <c r="BU425" s="3"/>
      <c r="BV425" s="3"/>
      <c r="BW425" s="3"/>
      <c r="BX425" s="3"/>
      <c r="BY425" s="3"/>
      <c r="BZ425" s="3"/>
      <c r="CA425" s="3"/>
      <c r="CB425" s="3"/>
      <c r="CC425" s="3"/>
      <c r="CD425" s="3"/>
      <c r="CE425" s="3"/>
      <c r="CF425" s="3"/>
      <c r="CG425" s="3"/>
      <c r="CH425" s="3"/>
      <c r="CI425" s="3"/>
      <c r="CJ425" s="3"/>
      <c r="CK425" s="3"/>
      <c r="CL425" s="3"/>
      <c r="CM425" s="3"/>
      <c r="CN425" s="3"/>
      <c r="CO425" s="3"/>
      <c r="CP425" s="3"/>
      <c r="CQ425" s="3"/>
      <c r="CR425" s="3"/>
      <c r="CS425" s="3"/>
      <c r="CT425" s="3"/>
      <c r="CU425" s="3"/>
      <c r="CV425" s="3"/>
      <c r="CW425" s="3"/>
      <c r="CX425" s="3"/>
      <c r="CY425" s="3"/>
    </row>
    <row r="426" spans="1:103"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c r="AZ426" s="3"/>
      <c r="BA426" s="3"/>
      <c r="BB426" s="3"/>
      <c r="BC426" s="3"/>
      <c r="BD426" s="3"/>
      <c r="BE426" s="3"/>
      <c r="BF426" s="3"/>
      <c r="BG426" s="3"/>
      <c r="BH426" s="3"/>
      <c r="BI426" s="3"/>
      <c r="BJ426" s="3"/>
      <c r="BK426" s="3"/>
      <c r="BL426" s="3"/>
      <c r="BM426" s="3"/>
      <c r="BN426" s="3"/>
      <c r="BO426" s="3"/>
      <c r="BP426" s="3"/>
      <c r="BQ426" s="3"/>
      <c r="BR426" s="3"/>
      <c r="BS426" s="3"/>
      <c r="BT426" s="3"/>
      <c r="BU426" s="3"/>
      <c r="BV426" s="3"/>
      <c r="BW426" s="3"/>
      <c r="BX426" s="3"/>
      <c r="BY426" s="3"/>
      <c r="BZ426" s="3"/>
      <c r="CA426" s="3"/>
      <c r="CB426" s="3"/>
      <c r="CC426" s="3"/>
      <c r="CD426" s="3"/>
      <c r="CE426" s="3"/>
      <c r="CF426" s="3"/>
      <c r="CG426" s="3"/>
      <c r="CH426" s="3"/>
      <c r="CI426" s="3"/>
      <c r="CJ426" s="3"/>
      <c r="CK426" s="3"/>
      <c r="CL426" s="3"/>
      <c r="CM426" s="3"/>
      <c r="CN426" s="3"/>
      <c r="CO426" s="3"/>
      <c r="CP426" s="3"/>
      <c r="CQ426" s="3"/>
      <c r="CR426" s="3"/>
      <c r="CS426" s="3"/>
      <c r="CT426" s="3"/>
      <c r="CU426" s="3"/>
      <c r="CV426" s="3"/>
      <c r="CW426" s="3"/>
      <c r="CX426" s="3"/>
      <c r="CY426" s="3"/>
    </row>
    <row r="427" spans="1:103"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c r="AZ427" s="3"/>
      <c r="BA427" s="3"/>
      <c r="BB427" s="3"/>
      <c r="BC427" s="3"/>
      <c r="BD427" s="3"/>
      <c r="BE427" s="3"/>
      <c r="BF427" s="3"/>
      <c r="BG427" s="3"/>
      <c r="BH427" s="3"/>
      <c r="BI427" s="3"/>
      <c r="BJ427" s="3"/>
      <c r="BK427" s="3"/>
      <c r="BL427" s="3"/>
      <c r="BM427" s="3"/>
      <c r="BN427" s="3"/>
      <c r="BO427" s="3"/>
      <c r="BP427" s="3"/>
      <c r="BQ427" s="3"/>
      <c r="BR427" s="3"/>
      <c r="BS427" s="3"/>
      <c r="BT427" s="3"/>
      <c r="BU427" s="3"/>
      <c r="BV427" s="3"/>
      <c r="BW427" s="3"/>
      <c r="BX427" s="3"/>
      <c r="BY427" s="3"/>
      <c r="BZ427" s="3"/>
      <c r="CA427" s="3"/>
      <c r="CB427" s="3"/>
      <c r="CC427" s="3"/>
      <c r="CD427" s="3"/>
      <c r="CE427" s="3"/>
      <c r="CF427" s="3"/>
      <c r="CG427" s="3"/>
      <c r="CH427" s="3"/>
      <c r="CI427" s="3"/>
      <c r="CJ427" s="3"/>
      <c r="CK427" s="3"/>
      <c r="CL427" s="3"/>
      <c r="CM427" s="3"/>
      <c r="CN427" s="3"/>
      <c r="CO427" s="3"/>
      <c r="CP427" s="3"/>
      <c r="CQ427" s="3"/>
      <c r="CR427" s="3"/>
      <c r="CS427" s="3"/>
      <c r="CT427" s="3"/>
      <c r="CU427" s="3"/>
      <c r="CV427" s="3"/>
      <c r="CW427" s="3"/>
      <c r="CX427" s="3"/>
      <c r="CY427" s="3"/>
    </row>
    <row r="428" spans="1:103"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c r="AZ428" s="3"/>
      <c r="BA428" s="3"/>
      <c r="BB428" s="3"/>
      <c r="BC428" s="3"/>
      <c r="BD428" s="3"/>
      <c r="BE428" s="3"/>
      <c r="BF428" s="3"/>
      <c r="BG428" s="3"/>
      <c r="BH428" s="3"/>
      <c r="BI428" s="3"/>
      <c r="BJ428" s="3"/>
      <c r="BK428" s="3"/>
      <c r="BL428" s="3"/>
      <c r="BM428" s="3"/>
      <c r="BN428" s="3"/>
      <c r="BO428" s="3"/>
      <c r="BP428" s="3"/>
      <c r="BQ428" s="3"/>
      <c r="BR428" s="3"/>
      <c r="BS428" s="3"/>
      <c r="BT428" s="3"/>
      <c r="BU428" s="3"/>
      <c r="BV428" s="3"/>
      <c r="BW428" s="3"/>
      <c r="BX428" s="3"/>
      <c r="BY428" s="3"/>
      <c r="BZ428" s="3"/>
      <c r="CA428" s="3"/>
      <c r="CB428" s="3"/>
      <c r="CC428" s="3"/>
      <c r="CD428" s="3"/>
      <c r="CE428" s="3"/>
      <c r="CF428" s="3"/>
      <c r="CG428" s="3"/>
      <c r="CH428" s="3"/>
      <c r="CI428" s="3"/>
      <c r="CJ428" s="3"/>
      <c r="CK428" s="3"/>
      <c r="CL428" s="3"/>
      <c r="CM428" s="3"/>
      <c r="CN428" s="3"/>
      <c r="CO428" s="3"/>
      <c r="CP428" s="3"/>
      <c r="CQ428" s="3"/>
      <c r="CR428" s="3"/>
      <c r="CS428" s="3"/>
      <c r="CT428" s="3"/>
      <c r="CU428" s="3"/>
      <c r="CV428" s="3"/>
      <c r="CW428" s="3"/>
      <c r="CX428" s="3"/>
      <c r="CY428" s="3"/>
    </row>
    <row r="429" spans="1:103"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c r="AZ429" s="3"/>
      <c r="BA429" s="3"/>
      <c r="BB429" s="3"/>
      <c r="BC429" s="3"/>
      <c r="BD429" s="3"/>
      <c r="BE429" s="3"/>
      <c r="BF429" s="3"/>
      <c r="BG429" s="3"/>
      <c r="BH429" s="3"/>
      <c r="BI429" s="3"/>
      <c r="BJ429" s="3"/>
      <c r="BK429" s="3"/>
      <c r="BL429" s="3"/>
      <c r="BM429" s="3"/>
      <c r="BN429" s="3"/>
      <c r="BO429" s="3"/>
      <c r="BP429" s="3"/>
      <c r="BQ429" s="3"/>
      <c r="BR429" s="3"/>
      <c r="BS429" s="3"/>
      <c r="BT429" s="3"/>
      <c r="BU429" s="3"/>
      <c r="BV429" s="3"/>
      <c r="BW429" s="3"/>
      <c r="BX429" s="3"/>
      <c r="BY429" s="3"/>
      <c r="BZ429" s="3"/>
      <c r="CA429" s="3"/>
      <c r="CB429" s="3"/>
      <c r="CC429" s="3"/>
      <c r="CD429" s="3"/>
      <c r="CE429" s="3"/>
      <c r="CF429" s="3"/>
      <c r="CG429" s="3"/>
      <c r="CH429" s="3"/>
      <c r="CI429" s="3"/>
      <c r="CJ429" s="3"/>
      <c r="CK429" s="3"/>
      <c r="CL429" s="3"/>
      <c r="CM429" s="3"/>
      <c r="CN429" s="3"/>
      <c r="CO429" s="3"/>
      <c r="CP429" s="3"/>
      <c r="CQ429" s="3"/>
      <c r="CR429" s="3"/>
      <c r="CS429" s="3"/>
      <c r="CT429" s="3"/>
      <c r="CU429" s="3"/>
      <c r="CV429" s="3"/>
      <c r="CW429" s="3"/>
      <c r="CX429" s="3"/>
      <c r="CY429" s="3"/>
    </row>
    <row r="430" spans="1:103"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c r="AZ430" s="3"/>
      <c r="BA430" s="3"/>
      <c r="BB430" s="3"/>
      <c r="BC430" s="3"/>
      <c r="BD430" s="3"/>
      <c r="BE430" s="3"/>
      <c r="BF430" s="3"/>
      <c r="BG430" s="3"/>
      <c r="BH430" s="3"/>
      <c r="BI430" s="3"/>
      <c r="BJ430" s="3"/>
      <c r="BK430" s="3"/>
      <c r="BL430" s="3"/>
      <c r="BM430" s="3"/>
      <c r="BN430" s="3"/>
      <c r="BO430" s="3"/>
      <c r="BP430" s="3"/>
      <c r="BQ430" s="3"/>
      <c r="BR430" s="3"/>
      <c r="BS430" s="3"/>
      <c r="BT430" s="3"/>
      <c r="BU430" s="3"/>
      <c r="BV430" s="3"/>
      <c r="BW430" s="3"/>
      <c r="BX430" s="3"/>
      <c r="BY430" s="3"/>
      <c r="BZ430" s="3"/>
      <c r="CA430" s="3"/>
      <c r="CB430" s="3"/>
      <c r="CC430" s="3"/>
      <c r="CD430" s="3"/>
      <c r="CE430" s="3"/>
      <c r="CF430" s="3"/>
      <c r="CG430" s="3"/>
      <c r="CH430" s="3"/>
      <c r="CI430" s="3"/>
      <c r="CJ430" s="3"/>
      <c r="CK430" s="3"/>
      <c r="CL430" s="3"/>
      <c r="CM430" s="3"/>
      <c r="CN430" s="3"/>
      <c r="CO430" s="3"/>
      <c r="CP430" s="3"/>
      <c r="CQ430" s="3"/>
      <c r="CR430" s="3"/>
      <c r="CS430" s="3"/>
      <c r="CT430" s="3"/>
      <c r="CU430" s="3"/>
      <c r="CV430" s="3"/>
      <c r="CW430" s="3"/>
      <c r="CX430" s="3"/>
      <c r="CY430" s="3"/>
    </row>
    <row r="431" spans="1:103"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c r="AZ431" s="3"/>
      <c r="BA431" s="3"/>
      <c r="BB431" s="3"/>
      <c r="BC431" s="3"/>
      <c r="BD431" s="3"/>
      <c r="BE431" s="3"/>
      <c r="BF431" s="3"/>
      <c r="BG431" s="3"/>
      <c r="BH431" s="3"/>
      <c r="BI431" s="3"/>
      <c r="BJ431" s="3"/>
      <c r="BK431" s="3"/>
      <c r="BL431" s="3"/>
      <c r="BM431" s="3"/>
      <c r="BN431" s="3"/>
      <c r="BO431" s="3"/>
      <c r="BP431" s="3"/>
      <c r="BQ431" s="3"/>
      <c r="BR431" s="3"/>
      <c r="BS431" s="3"/>
      <c r="BT431" s="3"/>
      <c r="BU431" s="3"/>
      <c r="BV431" s="3"/>
      <c r="BW431" s="3"/>
      <c r="BX431" s="3"/>
      <c r="BY431" s="3"/>
      <c r="BZ431" s="3"/>
      <c r="CA431" s="3"/>
      <c r="CB431" s="3"/>
      <c r="CC431" s="3"/>
      <c r="CD431" s="3"/>
      <c r="CE431" s="3"/>
      <c r="CF431" s="3"/>
      <c r="CG431" s="3"/>
      <c r="CH431" s="3"/>
      <c r="CI431" s="3"/>
      <c r="CJ431" s="3"/>
      <c r="CK431" s="3"/>
      <c r="CL431" s="3"/>
      <c r="CM431" s="3"/>
      <c r="CN431" s="3"/>
      <c r="CO431" s="3"/>
      <c r="CP431" s="3"/>
      <c r="CQ431" s="3"/>
      <c r="CR431" s="3"/>
      <c r="CS431" s="3"/>
      <c r="CT431" s="3"/>
      <c r="CU431" s="3"/>
      <c r="CV431" s="3"/>
      <c r="CW431" s="3"/>
      <c r="CX431" s="3"/>
      <c r="CY431" s="3"/>
    </row>
    <row r="432" spans="1:103"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c r="AZ432" s="3"/>
      <c r="BA432" s="3"/>
      <c r="BB432" s="3"/>
      <c r="BC432" s="3"/>
      <c r="BD432" s="3"/>
      <c r="BE432" s="3"/>
      <c r="BF432" s="3"/>
      <c r="BG432" s="3"/>
      <c r="BH432" s="3"/>
      <c r="BI432" s="3"/>
      <c r="BJ432" s="3"/>
      <c r="BK432" s="3"/>
      <c r="BL432" s="3"/>
      <c r="BM432" s="3"/>
      <c r="BN432" s="3"/>
      <c r="BO432" s="3"/>
      <c r="BP432" s="3"/>
      <c r="BQ432" s="3"/>
      <c r="BR432" s="3"/>
      <c r="BS432" s="3"/>
      <c r="BT432" s="3"/>
      <c r="BU432" s="3"/>
      <c r="BV432" s="3"/>
      <c r="BW432" s="3"/>
      <c r="BX432" s="3"/>
      <c r="BY432" s="3"/>
      <c r="BZ432" s="3"/>
      <c r="CA432" s="3"/>
      <c r="CB432" s="3"/>
      <c r="CC432" s="3"/>
      <c r="CD432" s="3"/>
      <c r="CE432" s="3"/>
      <c r="CF432" s="3"/>
      <c r="CG432" s="3"/>
      <c r="CH432" s="3"/>
      <c r="CI432" s="3"/>
      <c r="CJ432" s="3"/>
      <c r="CK432" s="3"/>
      <c r="CL432" s="3"/>
      <c r="CM432" s="3"/>
      <c r="CN432" s="3"/>
      <c r="CO432" s="3"/>
      <c r="CP432" s="3"/>
      <c r="CQ432" s="3"/>
      <c r="CR432" s="3"/>
      <c r="CS432" s="3"/>
      <c r="CT432" s="3"/>
      <c r="CU432" s="3"/>
      <c r="CV432" s="3"/>
      <c r="CW432" s="3"/>
      <c r="CX432" s="3"/>
      <c r="CY432" s="3"/>
    </row>
    <row r="433" spans="1:103"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c r="AZ433" s="3"/>
      <c r="BA433" s="3"/>
      <c r="BB433" s="3"/>
      <c r="BC433" s="3"/>
      <c r="BD433" s="3"/>
      <c r="BE433" s="3"/>
      <c r="BF433" s="3"/>
      <c r="BG433" s="3"/>
      <c r="BH433" s="3"/>
      <c r="BI433" s="3"/>
      <c r="BJ433" s="3"/>
      <c r="BK433" s="3"/>
      <c r="BL433" s="3"/>
      <c r="BM433" s="3"/>
      <c r="BN433" s="3"/>
      <c r="BO433" s="3"/>
      <c r="BP433" s="3"/>
      <c r="BQ433" s="3"/>
      <c r="BR433" s="3"/>
      <c r="BS433" s="3"/>
      <c r="BT433" s="3"/>
      <c r="BU433" s="3"/>
      <c r="BV433" s="3"/>
      <c r="BW433" s="3"/>
      <c r="BX433" s="3"/>
      <c r="BY433" s="3"/>
      <c r="BZ433" s="3"/>
      <c r="CA433" s="3"/>
      <c r="CB433" s="3"/>
      <c r="CC433" s="3"/>
      <c r="CD433" s="3"/>
      <c r="CE433" s="3"/>
      <c r="CF433" s="3"/>
      <c r="CG433" s="3"/>
      <c r="CH433" s="3"/>
      <c r="CI433" s="3"/>
      <c r="CJ433" s="3"/>
      <c r="CK433" s="3"/>
      <c r="CL433" s="3"/>
      <c r="CM433" s="3"/>
      <c r="CN433" s="3"/>
      <c r="CO433" s="3"/>
      <c r="CP433" s="3"/>
      <c r="CQ433" s="3"/>
      <c r="CR433" s="3"/>
      <c r="CS433" s="3"/>
      <c r="CT433" s="3"/>
      <c r="CU433" s="3"/>
      <c r="CV433" s="3"/>
      <c r="CW433" s="3"/>
      <c r="CX433" s="3"/>
      <c r="CY433" s="3"/>
    </row>
    <row r="434" spans="1:103"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c r="AZ434" s="3"/>
      <c r="BA434" s="3"/>
      <c r="BB434" s="3"/>
      <c r="BC434" s="3"/>
      <c r="BD434" s="3"/>
      <c r="BE434" s="3"/>
      <c r="BF434" s="3"/>
      <c r="BG434" s="3"/>
      <c r="BH434" s="3"/>
      <c r="BI434" s="3"/>
      <c r="BJ434" s="3"/>
      <c r="BK434" s="3"/>
      <c r="BL434" s="3"/>
      <c r="BM434" s="3"/>
      <c r="BN434" s="3"/>
      <c r="BO434" s="3"/>
      <c r="BP434" s="3"/>
      <c r="BQ434" s="3"/>
      <c r="BR434" s="3"/>
      <c r="BS434" s="3"/>
      <c r="BT434" s="3"/>
      <c r="BU434" s="3"/>
      <c r="BV434" s="3"/>
      <c r="BW434" s="3"/>
      <c r="BX434" s="3"/>
      <c r="BY434" s="3"/>
      <c r="BZ434" s="3"/>
      <c r="CA434" s="3"/>
      <c r="CB434" s="3"/>
      <c r="CC434" s="3"/>
      <c r="CD434" s="3"/>
      <c r="CE434" s="3"/>
      <c r="CF434" s="3"/>
      <c r="CG434" s="3"/>
      <c r="CH434" s="3"/>
      <c r="CI434" s="3"/>
      <c r="CJ434" s="3"/>
      <c r="CK434" s="3"/>
      <c r="CL434" s="3"/>
      <c r="CM434" s="3"/>
      <c r="CN434" s="3"/>
      <c r="CO434" s="3"/>
      <c r="CP434" s="3"/>
      <c r="CQ434" s="3"/>
      <c r="CR434" s="3"/>
      <c r="CS434" s="3"/>
      <c r="CT434" s="3"/>
      <c r="CU434" s="3"/>
      <c r="CV434" s="3"/>
      <c r="CW434" s="3"/>
      <c r="CX434" s="3"/>
      <c r="CY434" s="3"/>
    </row>
    <row r="435" spans="1:103"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c r="AZ435" s="3"/>
      <c r="BA435" s="3"/>
      <c r="BB435" s="3"/>
      <c r="BC435" s="3"/>
      <c r="BD435" s="3"/>
      <c r="BE435" s="3"/>
      <c r="BF435" s="3"/>
      <c r="BG435" s="3"/>
      <c r="BH435" s="3"/>
      <c r="BI435" s="3"/>
      <c r="BJ435" s="3"/>
      <c r="BK435" s="3"/>
      <c r="BL435" s="3"/>
      <c r="BM435" s="3"/>
      <c r="BN435" s="3"/>
      <c r="BO435" s="3"/>
      <c r="BP435" s="3"/>
      <c r="BQ435" s="3"/>
      <c r="BR435" s="3"/>
      <c r="BS435" s="3"/>
      <c r="BT435" s="3"/>
      <c r="BU435" s="3"/>
      <c r="BV435" s="3"/>
      <c r="BW435" s="3"/>
      <c r="BX435" s="3"/>
      <c r="BY435" s="3"/>
      <c r="BZ435" s="3"/>
      <c r="CA435" s="3"/>
      <c r="CB435" s="3"/>
      <c r="CC435" s="3"/>
      <c r="CD435" s="3"/>
      <c r="CE435" s="3"/>
      <c r="CF435" s="3"/>
      <c r="CG435" s="3"/>
      <c r="CH435" s="3"/>
      <c r="CI435" s="3"/>
      <c r="CJ435" s="3"/>
      <c r="CK435" s="3"/>
      <c r="CL435" s="3"/>
      <c r="CM435" s="3"/>
      <c r="CN435" s="3"/>
      <c r="CO435" s="3"/>
      <c r="CP435" s="3"/>
      <c r="CQ435" s="3"/>
      <c r="CR435" s="3"/>
      <c r="CS435" s="3"/>
      <c r="CT435" s="3"/>
      <c r="CU435" s="3"/>
      <c r="CV435" s="3"/>
      <c r="CW435" s="3"/>
      <c r="CX435" s="3"/>
      <c r="CY435" s="3"/>
    </row>
    <row r="436" spans="1:103"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c r="AZ436" s="3"/>
      <c r="BA436" s="3"/>
      <c r="BB436" s="3"/>
      <c r="BC436" s="3"/>
      <c r="BD436" s="3"/>
      <c r="BE436" s="3"/>
      <c r="BF436" s="3"/>
      <c r="BG436" s="3"/>
      <c r="BH436" s="3"/>
      <c r="BI436" s="3"/>
      <c r="BJ436" s="3"/>
      <c r="BK436" s="3"/>
      <c r="BL436" s="3"/>
      <c r="BM436" s="3"/>
      <c r="BN436" s="3"/>
      <c r="BO436" s="3"/>
      <c r="BP436" s="3"/>
      <c r="BQ436" s="3"/>
      <c r="BR436" s="3"/>
      <c r="BS436" s="3"/>
      <c r="BT436" s="3"/>
      <c r="BU436" s="3"/>
      <c r="BV436" s="3"/>
      <c r="BW436" s="3"/>
      <c r="BX436" s="3"/>
      <c r="BY436" s="3"/>
      <c r="BZ436" s="3"/>
      <c r="CA436" s="3"/>
      <c r="CB436" s="3"/>
      <c r="CC436" s="3"/>
      <c r="CD436" s="3"/>
      <c r="CE436" s="3"/>
      <c r="CF436" s="3"/>
      <c r="CG436" s="3"/>
      <c r="CH436" s="3"/>
      <c r="CI436" s="3"/>
      <c r="CJ436" s="3"/>
      <c r="CK436" s="3"/>
      <c r="CL436" s="3"/>
      <c r="CM436" s="3"/>
      <c r="CN436" s="3"/>
      <c r="CO436" s="3"/>
      <c r="CP436" s="3"/>
      <c r="CQ436" s="3"/>
      <c r="CR436" s="3"/>
      <c r="CS436" s="3"/>
      <c r="CT436" s="3"/>
      <c r="CU436" s="3"/>
      <c r="CV436" s="3"/>
      <c r="CW436" s="3"/>
      <c r="CX436" s="3"/>
      <c r="CY436" s="3"/>
    </row>
    <row r="437" spans="1:103"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c r="AX437" s="3"/>
      <c r="AY437" s="3"/>
      <c r="AZ437" s="3"/>
      <c r="BA437" s="3"/>
      <c r="BB437" s="3"/>
      <c r="BC437" s="3"/>
      <c r="BD437" s="3"/>
      <c r="BE437" s="3"/>
      <c r="BF437" s="3"/>
      <c r="BG437" s="3"/>
      <c r="BH437" s="3"/>
      <c r="BI437" s="3"/>
      <c r="BJ437" s="3"/>
      <c r="BK437" s="3"/>
      <c r="BL437" s="3"/>
      <c r="BM437" s="3"/>
      <c r="BN437" s="3"/>
      <c r="BO437" s="3"/>
      <c r="BP437" s="3"/>
      <c r="BQ437" s="3"/>
      <c r="BR437" s="3"/>
      <c r="BS437" s="3"/>
      <c r="BT437" s="3"/>
      <c r="BU437" s="3"/>
      <c r="BV437" s="3"/>
      <c r="BW437" s="3"/>
      <c r="BX437" s="3"/>
      <c r="BY437" s="3"/>
      <c r="BZ437" s="3"/>
      <c r="CA437" s="3"/>
      <c r="CB437" s="3"/>
      <c r="CC437" s="3"/>
      <c r="CD437" s="3"/>
      <c r="CE437" s="3"/>
      <c r="CF437" s="3"/>
      <c r="CG437" s="3"/>
      <c r="CH437" s="3"/>
      <c r="CI437" s="3"/>
      <c r="CJ437" s="3"/>
      <c r="CK437" s="3"/>
      <c r="CL437" s="3"/>
      <c r="CM437" s="3"/>
      <c r="CN437" s="3"/>
      <c r="CO437" s="3"/>
      <c r="CP437" s="3"/>
      <c r="CQ437" s="3"/>
      <c r="CR437" s="3"/>
      <c r="CS437" s="3"/>
      <c r="CT437" s="3"/>
      <c r="CU437" s="3"/>
      <c r="CV437" s="3"/>
      <c r="CW437" s="3"/>
      <c r="CX437" s="3"/>
      <c r="CY437" s="3"/>
    </row>
    <row r="438" spans="1:103"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c r="AY438" s="3"/>
      <c r="AZ438" s="3"/>
      <c r="BA438" s="3"/>
      <c r="BB438" s="3"/>
      <c r="BC438" s="3"/>
      <c r="BD438" s="3"/>
      <c r="BE438" s="3"/>
      <c r="BF438" s="3"/>
      <c r="BG438" s="3"/>
      <c r="BH438" s="3"/>
      <c r="BI438" s="3"/>
      <c r="BJ438" s="3"/>
      <c r="BK438" s="3"/>
      <c r="BL438" s="3"/>
      <c r="BM438" s="3"/>
      <c r="BN438" s="3"/>
      <c r="BO438" s="3"/>
      <c r="BP438" s="3"/>
      <c r="BQ438" s="3"/>
      <c r="BR438" s="3"/>
      <c r="BS438" s="3"/>
      <c r="BT438" s="3"/>
      <c r="BU438" s="3"/>
      <c r="BV438" s="3"/>
      <c r="BW438" s="3"/>
      <c r="BX438" s="3"/>
      <c r="BY438" s="3"/>
      <c r="BZ438" s="3"/>
      <c r="CA438" s="3"/>
      <c r="CB438" s="3"/>
      <c r="CC438" s="3"/>
      <c r="CD438" s="3"/>
      <c r="CE438" s="3"/>
      <c r="CF438" s="3"/>
      <c r="CG438" s="3"/>
      <c r="CH438" s="3"/>
      <c r="CI438" s="3"/>
      <c r="CJ438" s="3"/>
      <c r="CK438" s="3"/>
      <c r="CL438" s="3"/>
      <c r="CM438" s="3"/>
      <c r="CN438" s="3"/>
      <c r="CO438" s="3"/>
      <c r="CP438" s="3"/>
      <c r="CQ438" s="3"/>
      <c r="CR438" s="3"/>
      <c r="CS438" s="3"/>
      <c r="CT438" s="3"/>
      <c r="CU438" s="3"/>
      <c r="CV438" s="3"/>
      <c r="CW438" s="3"/>
      <c r="CX438" s="3"/>
      <c r="CY438" s="3"/>
    </row>
    <row r="439" spans="1:103"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c r="AZ439" s="3"/>
      <c r="BA439" s="3"/>
      <c r="BB439" s="3"/>
      <c r="BC439" s="3"/>
      <c r="BD439" s="3"/>
      <c r="BE439" s="3"/>
      <c r="BF439" s="3"/>
      <c r="BG439" s="3"/>
      <c r="BH439" s="3"/>
      <c r="BI439" s="3"/>
      <c r="BJ439" s="3"/>
      <c r="BK439" s="3"/>
      <c r="BL439" s="3"/>
      <c r="BM439" s="3"/>
      <c r="BN439" s="3"/>
      <c r="BO439" s="3"/>
      <c r="BP439" s="3"/>
      <c r="BQ439" s="3"/>
      <c r="BR439" s="3"/>
      <c r="BS439" s="3"/>
      <c r="BT439" s="3"/>
      <c r="BU439" s="3"/>
      <c r="BV439" s="3"/>
      <c r="BW439" s="3"/>
      <c r="BX439" s="3"/>
      <c r="BY439" s="3"/>
      <c r="BZ439" s="3"/>
      <c r="CA439" s="3"/>
      <c r="CB439" s="3"/>
      <c r="CC439" s="3"/>
      <c r="CD439" s="3"/>
      <c r="CE439" s="3"/>
      <c r="CF439" s="3"/>
      <c r="CG439" s="3"/>
      <c r="CH439" s="3"/>
      <c r="CI439" s="3"/>
      <c r="CJ439" s="3"/>
      <c r="CK439" s="3"/>
      <c r="CL439" s="3"/>
      <c r="CM439" s="3"/>
      <c r="CN439" s="3"/>
      <c r="CO439" s="3"/>
      <c r="CP439" s="3"/>
      <c r="CQ439" s="3"/>
      <c r="CR439" s="3"/>
      <c r="CS439" s="3"/>
      <c r="CT439" s="3"/>
      <c r="CU439" s="3"/>
      <c r="CV439" s="3"/>
      <c r="CW439" s="3"/>
      <c r="CX439" s="3"/>
      <c r="CY439" s="3"/>
    </row>
    <row r="440" spans="1:103"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3"/>
      <c r="AY440" s="3"/>
      <c r="AZ440" s="3"/>
      <c r="BA440" s="3"/>
      <c r="BB440" s="3"/>
      <c r="BC440" s="3"/>
      <c r="BD440" s="3"/>
      <c r="BE440" s="3"/>
      <c r="BF440" s="3"/>
      <c r="BG440" s="3"/>
      <c r="BH440" s="3"/>
      <c r="BI440" s="3"/>
      <c r="BJ440" s="3"/>
      <c r="BK440" s="3"/>
      <c r="BL440" s="3"/>
      <c r="BM440" s="3"/>
      <c r="BN440" s="3"/>
      <c r="BO440" s="3"/>
      <c r="BP440" s="3"/>
      <c r="BQ440" s="3"/>
      <c r="BR440" s="3"/>
      <c r="BS440" s="3"/>
      <c r="BT440" s="3"/>
      <c r="BU440" s="3"/>
      <c r="BV440" s="3"/>
      <c r="BW440" s="3"/>
      <c r="BX440" s="3"/>
      <c r="BY440" s="3"/>
      <c r="BZ440" s="3"/>
      <c r="CA440" s="3"/>
      <c r="CB440" s="3"/>
      <c r="CC440" s="3"/>
      <c r="CD440" s="3"/>
      <c r="CE440" s="3"/>
      <c r="CF440" s="3"/>
      <c r="CG440" s="3"/>
      <c r="CH440" s="3"/>
      <c r="CI440" s="3"/>
      <c r="CJ440" s="3"/>
      <c r="CK440" s="3"/>
      <c r="CL440" s="3"/>
      <c r="CM440" s="3"/>
      <c r="CN440" s="3"/>
      <c r="CO440" s="3"/>
      <c r="CP440" s="3"/>
      <c r="CQ440" s="3"/>
      <c r="CR440" s="3"/>
      <c r="CS440" s="3"/>
      <c r="CT440" s="3"/>
      <c r="CU440" s="3"/>
      <c r="CV440" s="3"/>
      <c r="CW440" s="3"/>
      <c r="CX440" s="3"/>
      <c r="CY440" s="3"/>
    </row>
    <row r="441" spans="1:103"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c r="AX441" s="3"/>
      <c r="AY441" s="3"/>
      <c r="AZ441" s="3"/>
      <c r="BA441" s="3"/>
      <c r="BB441" s="3"/>
      <c r="BC441" s="3"/>
      <c r="BD441" s="3"/>
      <c r="BE441" s="3"/>
      <c r="BF441" s="3"/>
      <c r="BG441" s="3"/>
      <c r="BH441" s="3"/>
      <c r="BI441" s="3"/>
      <c r="BJ441" s="3"/>
      <c r="BK441" s="3"/>
      <c r="BL441" s="3"/>
      <c r="BM441" s="3"/>
      <c r="BN441" s="3"/>
      <c r="BO441" s="3"/>
      <c r="BP441" s="3"/>
      <c r="BQ441" s="3"/>
      <c r="BR441" s="3"/>
      <c r="BS441" s="3"/>
      <c r="BT441" s="3"/>
      <c r="BU441" s="3"/>
      <c r="BV441" s="3"/>
      <c r="BW441" s="3"/>
      <c r="BX441" s="3"/>
      <c r="BY441" s="3"/>
      <c r="BZ441" s="3"/>
      <c r="CA441" s="3"/>
      <c r="CB441" s="3"/>
      <c r="CC441" s="3"/>
      <c r="CD441" s="3"/>
      <c r="CE441" s="3"/>
      <c r="CF441" s="3"/>
      <c r="CG441" s="3"/>
      <c r="CH441" s="3"/>
      <c r="CI441" s="3"/>
      <c r="CJ441" s="3"/>
      <c r="CK441" s="3"/>
      <c r="CL441" s="3"/>
      <c r="CM441" s="3"/>
      <c r="CN441" s="3"/>
      <c r="CO441" s="3"/>
      <c r="CP441" s="3"/>
      <c r="CQ441" s="3"/>
      <c r="CR441" s="3"/>
      <c r="CS441" s="3"/>
      <c r="CT441" s="3"/>
      <c r="CU441" s="3"/>
      <c r="CV441" s="3"/>
      <c r="CW441" s="3"/>
      <c r="CX441" s="3"/>
      <c r="CY441" s="3"/>
    </row>
    <row r="442" spans="1:103"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3"/>
      <c r="AY442" s="3"/>
      <c r="AZ442" s="3"/>
      <c r="BA442" s="3"/>
      <c r="BB442" s="3"/>
      <c r="BC442" s="3"/>
      <c r="BD442" s="3"/>
      <c r="BE442" s="3"/>
      <c r="BF442" s="3"/>
      <c r="BG442" s="3"/>
      <c r="BH442" s="3"/>
      <c r="BI442" s="3"/>
      <c r="BJ442" s="3"/>
      <c r="BK442" s="3"/>
      <c r="BL442" s="3"/>
      <c r="BM442" s="3"/>
      <c r="BN442" s="3"/>
      <c r="BO442" s="3"/>
      <c r="BP442" s="3"/>
      <c r="BQ442" s="3"/>
      <c r="BR442" s="3"/>
      <c r="BS442" s="3"/>
      <c r="BT442" s="3"/>
      <c r="BU442" s="3"/>
      <c r="BV442" s="3"/>
      <c r="BW442" s="3"/>
      <c r="BX442" s="3"/>
      <c r="BY442" s="3"/>
      <c r="BZ442" s="3"/>
      <c r="CA442" s="3"/>
      <c r="CB442" s="3"/>
      <c r="CC442" s="3"/>
      <c r="CD442" s="3"/>
      <c r="CE442" s="3"/>
      <c r="CF442" s="3"/>
      <c r="CG442" s="3"/>
      <c r="CH442" s="3"/>
      <c r="CI442" s="3"/>
      <c r="CJ442" s="3"/>
      <c r="CK442" s="3"/>
      <c r="CL442" s="3"/>
      <c r="CM442" s="3"/>
      <c r="CN442" s="3"/>
      <c r="CO442" s="3"/>
      <c r="CP442" s="3"/>
      <c r="CQ442" s="3"/>
      <c r="CR442" s="3"/>
      <c r="CS442" s="3"/>
      <c r="CT442" s="3"/>
      <c r="CU442" s="3"/>
      <c r="CV442" s="3"/>
      <c r="CW442" s="3"/>
      <c r="CX442" s="3"/>
      <c r="CY442" s="3"/>
    </row>
    <row r="443" spans="1:103"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3"/>
      <c r="AY443" s="3"/>
      <c r="AZ443" s="3"/>
      <c r="BA443" s="3"/>
      <c r="BB443" s="3"/>
      <c r="BC443" s="3"/>
      <c r="BD443" s="3"/>
      <c r="BE443" s="3"/>
      <c r="BF443" s="3"/>
      <c r="BG443" s="3"/>
      <c r="BH443" s="3"/>
      <c r="BI443" s="3"/>
      <c r="BJ443" s="3"/>
      <c r="BK443" s="3"/>
      <c r="BL443" s="3"/>
      <c r="BM443" s="3"/>
      <c r="BN443" s="3"/>
      <c r="BO443" s="3"/>
      <c r="BP443" s="3"/>
      <c r="BQ443" s="3"/>
      <c r="BR443" s="3"/>
      <c r="BS443" s="3"/>
      <c r="BT443" s="3"/>
      <c r="BU443" s="3"/>
      <c r="BV443" s="3"/>
      <c r="BW443" s="3"/>
      <c r="BX443" s="3"/>
      <c r="BY443" s="3"/>
      <c r="BZ443" s="3"/>
      <c r="CA443" s="3"/>
      <c r="CB443" s="3"/>
      <c r="CC443" s="3"/>
      <c r="CD443" s="3"/>
      <c r="CE443" s="3"/>
      <c r="CF443" s="3"/>
      <c r="CG443" s="3"/>
      <c r="CH443" s="3"/>
      <c r="CI443" s="3"/>
      <c r="CJ443" s="3"/>
      <c r="CK443" s="3"/>
      <c r="CL443" s="3"/>
      <c r="CM443" s="3"/>
      <c r="CN443" s="3"/>
      <c r="CO443" s="3"/>
      <c r="CP443" s="3"/>
      <c r="CQ443" s="3"/>
      <c r="CR443" s="3"/>
      <c r="CS443" s="3"/>
      <c r="CT443" s="3"/>
      <c r="CU443" s="3"/>
      <c r="CV443" s="3"/>
      <c r="CW443" s="3"/>
      <c r="CX443" s="3"/>
      <c r="CY443" s="3"/>
    </row>
    <row r="444" spans="1:103"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c r="AZ444" s="3"/>
      <c r="BA444" s="3"/>
      <c r="BB444" s="3"/>
      <c r="BC444" s="3"/>
      <c r="BD444" s="3"/>
      <c r="BE444" s="3"/>
      <c r="BF444" s="3"/>
      <c r="BG444" s="3"/>
      <c r="BH444" s="3"/>
      <c r="BI444" s="3"/>
      <c r="BJ444" s="3"/>
      <c r="BK444" s="3"/>
      <c r="BL444" s="3"/>
      <c r="BM444" s="3"/>
      <c r="BN444" s="3"/>
      <c r="BO444" s="3"/>
      <c r="BP444" s="3"/>
      <c r="BQ444" s="3"/>
      <c r="BR444" s="3"/>
      <c r="BS444" s="3"/>
      <c r="BT444" s="3"/>
      <c r="BU444" s="3"/>
      <c r="BV444" s="3"/>
      <c r="BW444" s="3"/>
      <c r="BX444" s="3"/>
      <c r="BY444" s="3"/>
      <c r="BZ444" s="3"/>
      <c r="CA444" s="3"/>
      <c r="CB444" s="3"/>
      <c r="CC444" s="3"/>
      <c r="CD444" s="3"/>
      <c r="CE444" s="3"/>
      <c r="CF444" s="3"/>
      <c r="CG444" s="3"/>
      <c r="CH444" s="3"/>
      <c r="CI444" s="3"/>
      <c r="CJ444" s="3"/>
      <c r="CK444" s="3"/>
      <c r="CL444" s="3"/>
      <c r="CM444" s="3"/>
      <c r="CN444" s="3"/>
      <c r="CO444" s="3"/>
      <c r="CP444" s="3"/>
      <c r="CQ444" s="3"/>
      <c r="CR444" s="3"/>
      <c r="CS444" s="3"/>
      <c r="CT444" s="3"/>
      <c r="CU444" s="3"/>
      <c r="CV444" s="3"/>
      <c r="CW444" s="3"/>
      <c r="CX444" s="3"/>
      <c r="CY444" s="3"/>
    </row>
    <row r="445" spans="1:103"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3"/>
      <c r="AY445" s="3"/>
      <c r="AZ445" s="3"/>
      <c r="BA445" s="3"/>
      <c r="BB445" s="3"/>
      <c r="BC445" s="3"/>
      <c r="BD445" s="3"/>
      <c r="BE445" s="3"/>
      <c r="BF445" s="3"/>
      <c r="BG445" s="3"/>
      <c r="BH445" s="3"/>
      <c r="BI445" s="3"/>
      <c r="BJ445" s="3"/>
      <c r="BK445" s="3"/>
      <c r="BL445" s="3"/>
      <c r="BM445" s="3"/>
      <c r="BN445" s="3"/>
      <c r="BO445" s="3"/>
      <c r="BP445" s="3"/>
      <c r="BQ445" s="3"/>
      <c r="BR445" s="3"/>
      <c r="BS445" s="3"/>
      <c r="BT445" s="3"/>
      <c r="BU445" s="3"/>
      <c r="BV445" s="3"/>
      <c r="BW445" s="3"/>
      <c r="BX445" s="3"/>
      <c r="BY445" s="3"/>
      <c r="BZ445" s="3"/>
      <c r="CA445" s="3"/>
      <c r="CB445" s="3"/>
      <c r="CC445" s="3"/>
      <c r="CD445" s="3"/>
      <c r="CE445" s="3"/>
      <c r="CF445" s="3"/>
      <c r="CG445" s="3"/>
      <c r="CH445" s="3"/>
      <c r="CI445" s="3"/>
      <c r="CJ445" s="3"/>
      <c r="CK445" s="3"/>
      <c r="CL445" s="3"/>
      <c r="CM445" s="3"/>
      <c r="CN445" s="3"/>
      <c r="CO445" s="3"/>
      <c r="CP445" s="3"/>
      <c r="CQ445" s="3"/>
      <c r="CR445" s="3"/>
      <c r="CS445" s="3"/>
      <c r="CT445" s="3"/>
      <c r="CU445" s="3"/>
      <c r="CV445" s="3"/>
      <c r="CW445" s="3"/>
      <c r="CX445" s="3"/>
      <c r="CY445" s="3"/>
    </row>
    <row r="446" spans="1:103"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c r="AX446" s="3"/>
      <c r="AY446" s="3"/>
      <c r="AZ446" s="3"/>
      <c r="BA446" s="3"/>
      <c r="BB446" s="3"/>
      <c r="BC446" s="3"/>
      <c r="BD446" s="3"/>
      <c r="BE446" s="3"/>
      <c r="BF446" s="3"/>
      <c r="BG446" s="3"/>
      <c r="BH446" s="3"/>
      <c r="BI446" s="3"/>
      <c r="BJ446" s="3"/>
      <c r="BK446" s="3"/>
      <c r="BL446" s="3"/>
      <c r="BM446" s="3"/>
      <c r="BN446" s="3"/>
      <c r="BO446" s="3"/>
      <c r="BP446" s="3"/>
      <c r="BQ446" s="3"/>
      <c r="BR446" s="3"/>
      <c r="BS446" s="3"/>
      <c r="BT446" s="3"/>
      <c r="BU446" s="3"/>
      <c r="BV446" s="3"/>
      <c r="BW446" s="3"/>
      <c r="BX446" s="3"/>
      <c r="BY446" s="3"/>
      <c r="BZ446" s="3"/>
      <c r="CA446" s="3"/>
      <c r="CB446" s="3"/>
      <c r="CC446" s="3"/>
      <c r="CD446" s="3"/>
      <c r="CE446" s="3"/>
      <c r="CF446" s="3"/>
      <c r="CG446" s="3"/>
      <c r="CH446" s="3"/>
      <c r="CI446" s="3"/>
      <c r="CJ446" s="3"/>
      <c r="CK446" s="3"/>
      <c r="CL446" s="3"/>
      <c r="CM446" s="3"/>
      <c r="CN446" s="3"/>
      <c r="CO446" s="3"/>
      <c r="CP446" s="3"/>
      <c r="CQ446" s="3"/>
      <c r="CR446" s="3"/>
      <c r="CS446" s="3"/>
      <c r="CT446" s="3"/>
      <c r="CU446" s="3"/>
      <c r="CV446" s="3"/>
      <c r="CW446" s="3"/>
      <c r="CX446" s="3"/>
      <c r="CY446" s="3"/>
    </row>
    <row r="447" spans="1:103"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3"/>
      <c r="AW447" s="3"/>
      <c r="AX447" s="3"/>
      <c r="AY447" s="3"/>
      <c r="AZ447" s="3"/>
      <c r="BA447" s="3"/>
      <c r="BB447" s="3"/>
      <c r="BC447" s="3"/>
      <c r="BD447" s="3"/>
      <c r="BE447" s="3"/>
      <c r="BF447" s="3"/>
      <c r="BG447" s="3"/>
      <c r="BH447" s="3"/>
      <c r="BI447" s="3"/>
      <c r="BJ447" s="3"/>
      <c r="BK447" s="3"/>
      <c r="BL447" s="3"/>
      <c r="BM447" s="3"/>
      <c r="BN447" s="3"/>
      <c r="BO447" s="3"/>
      <c r="BP447" s="3"/>
      <c r="BQ447" s="3"/>
      <c r="BR447" s="3"/>
      <c r="BS447" s="3"/>
      <c r="BT447" s="3"/>
      <c r="BU447" s="3"/>
      <c r="BV447" s="3"/>
      <c r="BW447" s="3"/>
      <c r="BX447" s="3"/>
      <c r="BY447" s="3"/>
      <c r="BZ447" s="3"/>
      <c r="CA447" s="3"/>
      <c r="CB447" s="3"/>
      <c r="CC447" s="3"/>
      <c r="CD447" s="3"/>
      <c r="CE447" s="3"/>
      <c r="CF447" s="3"/>
      <c r="CG447" s="3"/>
      <c r="CH447" s="3"/>
      <c r="CI447" s="3"/>
      <c r="CJ447" s="3"/>
      <c r="CK447" s="3"/>
      <c r="CL447" s="3"/>
      <c r="CM447" s="3"/>
      <c r="CN447" s="3"/>
      <c r="CO447" s="3"/>
      <c r="CP447" s="3"/>
      <c r="CQ447" s="3"/>
      <c r="CR447" s="3"/>
      <c r="CS447" s="3"/>
      <c r="CT447" s="3"/>
      <c r="CU447" s="3"/>
      <c r="CV447" s="3"/>
      <c r="CW447" s="3"/>
      <c r="CX447" s="3"/>
      <c r="CY447" s="3"/>
    </row>
    <row r="448" spans="1:103"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3"/>
      <c r="AW448" s="3"/>
      <c r="AX448" s="3"/>
      <c r="AY448" s="3"/>
      <c r="AZ448" s="3"/>
      <c r="BA448" s="3"/>
      <c r="BB448" s="3"/>
      <c r="BC448" s="3"/>
      <c r="BD448" s="3"/>
      <c r="BE448" s="3"/>
      <c r="BF448" s="3"/>
      <c r="BG448" s="3"/>
      <c r="BH448" s="3"/>
      <c r="BI448" s="3"/>
      <c r="BJ448" s="3"/>
      <c r="BK448" s="3"/>
      <c r="BL448" s="3"/>
      <c r="BM448" s="3"/>
      <c r="BN448" s="3"/>
      <c r="BO448" s="3"/>
      <c r="BP448" s="3"/>
      <c r="BQ448" s="3"/>
      <c r="BR448" s="3"/>
      <c r="BS448" s="3"/>
      <c r="BT448" s="3"/>
      <c r="BU448" s="3"/>
      <c r="BV448" s="3"/>
      <c r="BW448" s="3"/>
      <c r="BX448" s="3"/>
      <c r="BY448" s="3"/>
      <c r="BZ448" s="3"/>
      <c r="CA448" s="3"/>
      <c r="CB448" s="3"/>
      <c r="CC448" s="3"/>
      <c r="CD448" s="3"/>
      <c r="CE448" s="3"/>
      <c r="CF448" s="3"/>
      <c r="CG448" s="3"/>
      <c r="CH448" s="3"/>
      <c r="CI448" s="3"/>
      <c r="CJ448" s="3"/>
      <c r="CK448" s="3"/>
      <c r="CL448" s="3"/>
      <c r="CM448" s="3"/>
      <c r="CN448" s="3"/>
      <c r="CO448" s="3"/>
      <c r="CP448" s="3"/>
      <c r="CQ448" s="3"/>
      <c r="CR448" s="3"/>
      <c r="CS448" s="3"/>
      <c r="CT448" s="3"/>
      <c r="CU448" s="3"/>
      <c r="CV448" s="3"/>
      <c r="CW448" s="3"/>
      <c r="CX448" s="3"/>
      <c r="CY448" s="3"/>
    </row>
    <row r="449" spans="1:103"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3"/>
      <c r="AW449" s="3"/>
      <c r="AX449" s="3"/>
      <c r="AY449" s="3"/>
      <c r="AZ449" s="3"/>
      <c r="BA449" s="3"/>
      <c r="BB449" s="3"/>
      <c r="BC449" s="3"/>
      <c r="BD449" s="3"/>
      <c r="BE449" s="3"/>
      <c r="BF449" s="3"/>
      <c r="BG449" s="3"/>
      <c r="BH449" s="3"/>
      <c r="BI449" s="3"/>
      <c r="BJ449" s="3"/>
      <c r="BK449" s="3"/>
      <c r="BL449" s="3"/>
      <c r="BM449" s="3"/>
      <c r="BN449" s="3"/>
      <c r="BO449" s="3"/>
      <c r="BP449" s="3"/>
      <c r="BQ449" s="3"/>
      <c r="BR449" s="3"/>
      <c r="BS449" s="3"/>
      <c r="BT449" s="3"/>
      <c r="BU449" s="3"/>
      <c r="BV449" s="3"/>
      <c r="BW449" s="3"/>
      <c r="BX449" s="3"/>
      <c r="BY449" s="3"/>
      <c r="BZ449" s="3"/>
      <c r="CA449" s="3"/>
      <c r="CB449" s="3"/>
      <c r="CC449" s="3"/>
      <c r="CD449" s="3"/>
      <c r="CE449" s="3"/>
      <c r="CF449" s="3"/>
      <c r="CG449" s="3"/>
      <c r="CH449" s="3"/>
      <c r="CI449" s="3"/>
      <c r="CJ449" s="3"/>
      <c r="CK449" s="3"/>
      <c r="CL449" s="3"/>
      <c r="CM449" s="3"/>
      <c r="CN449" s="3"/>
      <c r="CO449" s="3"/>
      <c r="CP449" s="3"/>
      <c r="CQ449" s="3"/>
      <c r="CR449" s="3"/>
      <c r="CS449" s="3"/>
      <c r="CT449" s="3"/>
      <c r="CU449" s="3"/>
      <c r="CV449" s="3"/>
      <c r="CW449" s="3"/>
      <c r="CX449" s="3"/>
      <c r="CY449" s="3"/>
    </row>
    <row r="450" spans="1:103"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c r="AV450" s="3"/>
      <c r="AW450" s="3"/>
      <c r="AX450" s="3"/>
      <c r="AY450" s="3"/>
      <c r="AZ450" s="3"/>
      <c r="BA450" s="3"/>
      <c r="BB450" s="3"/>
      <c r="BC450" s="3"/>
      <c r="BD450" s="3"/>
      <c r="BE450" s="3"/>
      <c r="BF450" s="3"/>
      <c r="BG450" s="3"/>
      <c r="BH450" s="3"/>
      <c r="BI450" s="3"/>
      <c r="BJ450" s="3"/>
      <c r="BK450" s="3"/>
      <c r="BL450" s="3"/>
      <c r="BM450" s="3"/>
      <c r="BN450" s="3"/>
      <c r="BO450" s="3"/>
      <c r="BP450" s="3"/>
      <c r="BQ450" s="3"/>
      <c r="BR450" s="3"/>
      <c r="BS450" s="3"/>
      <c r="BT450" s="3"/>
      <c r="BU450" s="3"/>
      <c r="BV450" s="3"/>
      <c r="BW450" s="3"/>
      <c r="BX450" s="3"/>
      <c r="BY450" s="3"/>
      <c r="BZ450" s="3"/>
      <c r="CA450" s="3"/>
      <c r="CB450" s="3"/>
      <c r="CC450" s="3"/>
      <c r="CD450" s="3"/>
      <c r="CE450" s="3"/>
      <c r="CF450" s="3"/>
      <c r="CG450" s="3"/>
      <c r="CH450" s="3"/>
      <c r="CI450" s="3"/>
      <c r="CJ450" s="3"/>
      <c r="CK450" s="3"/>
      <c r="CL450" s="3"/>
      <c r="CM450" s="3"/>
      <c r="CN450" s="3"/>
      <c r="CO450" s="3"/>
      <c r="CP450" s="3"/>
      <c r="CQ450" s="3"/>
      <c r="CR450" s="3"/>
      <c r="CS450" s="3"/>
      <c r="CT450" s="3"/>
      <c r="CU450" s="3"/>
      <c r="CV450" s="3"/>
      <c r="CW450" s="3"/>
      <c r="CX450" s="3"/>
      <c r="CY450" s="3"/>
    </row>
    <row r="451" spans="1:103"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c r="AT451" s="3"/>
      <c r="AU451" s="3"/>
      <c r="AV451" s="3"/>
      <c r="AW451" s="3"/>
      <c r="AX451" s="3"/>
      <c r="AY451" s="3"/>
      <c r="AZ451" s="3"/>
      <c r="BA451" s="3"/>
      <c r="BB451" s="3"/>
      <c r="BC451" s="3"/>
      <c r="BD451" s="3"/>
      <c r="BE451" s="3"/>
      <c r="BF451" s="3"/>
      <c r="BG451" s="3"/>
      <c r="BH451" s="3"/>
      <c r="BI451" s="3"/>
      <c r="BJ451" s="3"/>
      <c r="BK451" s="3"/>
      <c r="BL451" s="3"/>
      <c r="BM451" s="3"/>
      <c r="BN451" s="3"/>
      <c r="BO451" s="3"/>
      <c r="BP451" s="3"/>
      <c r="BQ451" s="3"/>
      <c r="BR451" s="3"/>
      <c r="BS451" s="3"/>
      <c r="BT451" s="3"/>
      <c r="BU451" s="3"/>
      <c r="BV451" s="3"/>
      <c r="BW451" s="3"/>
      <c r="BX451" s="3"/>
      <c r="BY451" s="3"/>
      <c r="BZ451" s="3"/>
      <c r="CA451" s="3"/>
      <c r="CB451" s="3"/>
      <c r="CC451" s="3"/>
      <c r="CD451" s="3"/>
      <c r="CE451" s="3"/>
      <c r="CF451" s="3"/>
      <c r="CG451" s="3"/>
      <c r="CH451" s="3"/>
      <c r="CI451" s="3"/>
      <c r="CJ451" s="3"/>
      <c r="CK451" s="3"/>
      <c r="CL451" s="3"/>
      <c r="CM451" s="3"/>
      <c r="CN451" s="3"/>
      <c r="CO451" s="3"/>
      <c r="CP451" s="3"/>
      <c r="CQ451" s="3"/>
      <c r="CR451" s="3"/>
      <c r="CS451" s="3"/>
      <c r="CT451" s="3"/>
      <c r="CU451" s="3"/>
      <c r="CV451" s="3"/>
      <c r="CW451" s="3"/>
      <c r="CX451" s="3"/>
      <c r="CY451" s="3"/>
    </row>
    <row r="452" spans="1:103"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c r="AW452" s="3"/>
      <c r="AX452" s="3"/>
      <c r="AY452" s="3"/>
      <c r="AZ452" s="3"/>
      <c r="BA452" s="3"/>
      <c r="BB452" s="3"/>
      <c r="BC452" s="3"/>
      <c r="BD452" s="3"/>
      <c r="BE452" s="3"/>
      <c r="BF452" s="3"/>
      <c r="BG452" s="3"/>
      <c r="BH452" s="3"/>
      <c r="BI452" s="3"/>
      <c r="BJ452" s="3"/>
      <c r="BK452" s="3"/>
      <c r="BL452" s="3"/>
      <c r="BM452" s="3"/>
      <c r="BN452" s="3"/>
      <c r="BO452" s="3"/>
      <c r="BP452" s="3"/>
      <c r="BQ452" s="3"/>
      <c r="BR452" s="3"/>
      <c r="BS452" s="3"/>
      <c r="BT452" s="3"/>
      <c r="BU452" s="3"/>
      <c r="BV452" s="3"/>
      <c r="BW452" s="3"/>
      <c r="BX452" s="3"/>
      <c r="BY452" s="3"/>
      <c r="BZ452" s="3"/>
      <c r="CA452" s="3"/>
      <c r="CB452" s="3"/>
      <c r="CC452" s="3"/>
      <c r="CD452" s="3"/>
      <c r="CE452" s="3"/>
      <c r="CF452" s="3"/>
      <c r="CG452" s="3"/>
      <c r="CH452" s="3"/>
      <c r="CI452" s="3"/>
      <c r="CJ452" s="3"/>
      <c r="CK452" s="3"/>
      <c r="CL452" s="3"/>
      <c r="CM452" s="3"/>
      <c r="CN452" s="3"/>
      <c r="CO452" s="3"/>
      <c r="CP452" s="3"/>
      <c r="CQ452" s="3"/>
      <c r="CR452" s="3"/>
      <c r="CS452" s="3"/>
      <c r="CT452" s="3"/>
      <c r="CU452" s="3"/>
      <c r="CV452" s="3"/>
      <c r="CW452" s="3"/>
      <c r="CX452" s="3"/>
      <c r="CY452" s="3"/>
    </row>
    <row r="453" spans="1:103"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c r="AW453" s="3"/>
      <c r="AX453" s="3"/>
      <c r="AY453" s="3"/>
      <c r="AZ453" s="3"/>
      <c r="BA453" s="3"/>
      <c r="BB453" s="3"/>
      <c r="BC453" s="3"/>
      <c r="BD453" s="3"/>
      <c r="BE453" s="3"/>
      <c r="BF453" s="3"/>
      <c r="BG453" s="3"/>
      <c r="BH453" s="3"/>
      <c r="BI453" s="3"/>
      <c r="BJ453" s="3"/>
      <c r="BK453" s="3"/>
      <c r="BL453" s="3"/>
      <c r="BM453" s="3"/>
      <c r="BN453" s="3"/>
      <c r="BO453" s="3"/>
      <c r="BP453" s="3"/>
      <c r="BQ453" s="3"/>
      <c r="BR453" s="3"/>
      <c r="BS453" s="3"/>
      <c r="BT453" s="3"/>
      <c r="BU453" s="3"/>
      <c r="BV453" s="3"/>
      <c r="BW453" s="3"/>
      <c r="BX453" s="3"/>
      <c r="BY453" s="3"/>
      <c r="BZ453" s="3"/>
      <c r="CA453" s="3"/>
      <c r="CB453" s="3"/>
      <c r="CC453" s="3"/>
      <c r="CD453" s="3"/>
      <c r="CE453" s="3"/>
      <c r="CF453" s="3"/>
      <c r="CG453" s="3"/>
      <c r="CH453" s="3"/>
      <c r="CI453" s="3"/>
      <c r="CJ453" s="3"/>
      <c r="CK453" s="3"/>
      <c r="CL453" s="3"/>
      <c r="CM453" s="3"/>
      <c r="CN453" s="3"/>
      <c r="CO453" s="3"/>
      <c r="CP453" s="3"/>
      <c r="CQ453" s="3"/>
      <c r="CR453" s="3"/>
      <c r="CS453" s="3"/>
      <c r="CT453" s="3"/>
      <c r="CU453" s="3"/>
      <c r="CV453" s="3"/>
      <c r="CW453" s="3"/>
      <c r="CX453" s="3"/>
      <c r="CY453" s="3"/>
    </row>
    <row r="454" spans="1:103"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c r="AV454" s="3"/>
      <c r="AW454" s="3"/>
      <c r="AX454" s="3"/>
      <c r="AY454" s="3"/>
      <c r="AZ454" s="3"/>
      <c r="BA454" s="3"/>
      <c r="BB454" s="3"/>
      <c r="BC454" s="3"/>
      <c r="BD454" s="3"/>
      <c r="BE454" s="3"/>
      <c r="BF454" s="3"/>
      <c r="BG454" s="3"/>
      <c r="BH454" s="3"/>
      <c r="BI454" s="3"/>
      <c r="BJ454" s="3"/>
      <c r="BK454" s="3"/>
      <c r="BL454" s="3"/>
      <c r="BM454" s="3"/>
      <c r="BN454" s="3"/>
      <c r="BO454" s="3"/>
      <c r="BP454" s="3"/>
      <c r="BQ454" s="3"/>
      <c r="BR454" s="3"/>
      <c r="BS454" s="3"/>
      <c r="BT454" s="3"/>
      <c r="BU454" s="3"/>
      <c r="BV454" s="3"/>
      <c r="BW454" s="3"/>
      <c r="BX454" s="3"/>
      <c r="BY454" s="3"/>
      <c r="BZ454" s="3"/>
      <c r="CA454" s="3"/>
      <c r="CB454" s="3"/>
      <c r="CC454" s="3"/>
      <c r="CD454" s="3"/>
      <c r="CE454" s="3"/>
      <c r="CF454" s="3"/>
      <c r="CG454" s="3"/>
      <c r="CH454" s="3"/>
      <c r="CI454" s="3"/>
      <c r="CJ454" s="3"/>
      <c r="CK454" s="3"/>
      <c r="CL454" s="3"/>
      <c r="CM454" s="3"/>
      <c r="CN454" s="3"/>
      <c r="CO454" s="3"/>
      <c r="CP454" s="3"/>
      <c r="CQ454" s="3"/>
      <c r="CR454" s="3"/>
      <c r="CS454" s="3"/>
      <c r="CT454" s="3"/>
      <c r="CU454" s="3"/>
      <c r="CV454" s="3"/>
      <c r="CW454" s="3"/>
      <c r="CX454" s="3"/>
      <c r="CY454" s="3"/>
    </row>
    <row r="455" spans="1:103"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c r="AX455" s="3"/>
      <c r="AY455" s="3"/>
      <c r="AZ455" s="3"/>
      <c r="BA455" s="3"/>
      <c r="BB455" s="3"/>
      <c r="BC455" s="3"/>
      <c r="BD455" s="3"/>
      <c r="BE455" s="3"/>
      <c r="BF455" s="3"/>
      <c r="BG455" s="3"/>
      <c r="BH455" s="3"/>
      <c r="BI455" s="3"/>
      <c r="BJ455" s="3"/>
      <c r="BK455" s="3"/>
      <c r="BL455" s="3"/>
      <c r="BM455" s="3"/>
      <c r="BN455" s="3"/>
      <c r="BO455" s="3"/>
      <c r="BP455" s="3"/>
      <c r="BQ455" s="3"/>
      <c r="BR455" s="3"/>
      <c r="BS455" s="3"/>
      <c r="BT455" s="3"/>
      <c r="BU455" s="3"/>
      <c r="BV455" s="3"/>
      <c r="BW455" s="3"/>
      <c r="BX455" s="3"/>
      <c r="BY455" s="3"/>
      <c r="BZ455" s="3"/>
      <c r="CA455" s="3"/>
      <c r="CB455" s="3"/>
      <c r="CC455" s="3"/>
      <c r="CD455" s="3"/>
      <c r="CE455" s="3"/>
      <c r="CF455" s="3"/>
      <c r="CG455" s="3"/>
      <c r="CH455" s="3"/>
      <c r="CI455" s="3"/>
      <c r="CJ455" s="3"/>
      <c r="CK455" s="3"/>
      <c r="CL455" s="3"/>
      <c r="CM455" s="3"/>
      <c r="CN455" s="3"/>
      <c r="CO455" s="3"/>
      <c r="CP455" s="3"/>
      <c r="CQ455" s="3"/>
      <c r="CR455" s="3"/>
      <c r="CS455" s="3"/>
      <c r="CT455" s="3"/>
      <c r="CU455" s="3"/>
      <c r="CV455" s="3"/>
      <c r="CW455" s="3"/>
      <c r="CX455" s="3"/>
      <c r="CY455" s="3"/>
    </row>
    <row r="456" spans="1:103"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c r="AZ456" s="3"/>
      <c r="BA456" s="3"/>
      <c r="BB456" s="3"/>
      <c r="BC456" s="3"/>
      <c r="BD456" s="3"/>
      <c r="BE456" s="3"/>
      <c r="BF456" s="3"/>
      <c r="BG456" s="3"/>
      <c r="BH456" s="3"/>
      <c r="BI456" s="3"/>
      <c r="BJ456" s="3"/>
      <c r="BK456" s="3"/>
      <c r="BL456" s="3"/>
      <c r="BM456" s="3"/>
      <c r="BN456" s="3"/>
      <c r="BO456" s="3"/>
      <c r="BP456" s="3"/>
      <c r="BQ456" s="3"/>
      <c r="BR456" s="3"/>
      <c r="BS456" s="3"/>
      <c r="BT456" s="3"/>
      <c r="BU456" s="3"/>
      <c r="BV456" s="3"/>
      <c r="BW456" s="3"/>
      <c r="BX456" s="3"/>
      <c r="BY456" s="3"/>
      <c r="BZ456" s="3"/>
      <c r="CA456" s="3"/>
      <c r="CB456" s="3"/>
      <c r="CC456" s="3"/>
      <c r="CD456" s="3"/>
      <c r="CE456" s="3"/>
      <c r="CF456" s="3"/>
      <c r="CG456" s="3"/>
      <c r="CH456" s="3"/>
      <c r="CI456" s="3"/>
      <c r="CJ456" s="3"/>
      <c r="CK456" s="3"/>
      <c r="CL456" s="3"/>
      <c r="CM456" s="3"/>
      <c r="CN456" s="3"/>
      <c r="CO456" s="3"/>
      <c r="CP456" s="3"/>
      <c r="CQ456" s="3"/>
      <c r="CR456" s="3"/>
      <c r="CS456" s="3"/>
      <c r="CT456" s="3"/>
      <c r="CU456" s="3"/>
      <c r="CV456" s="3"/>
      <c r="CW456" s="3"/>
      <c r="CX456" s="3"/>
      <c r="CY456" s="3"/>
    </row>
    <row r="457" spans="1:103"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c r="AX457" s="3"/>
      <c r="AY457" s="3"/>
      <c r="AZ457" s="3"/>
      <c r="BA457" s="3"/>
      <c r="BB457" s="3"/>
      <c r="BC457" s="3"/>
      <c r="BD457" s="3"/>
      <c r="BE457" s="3"/>
      <c r="BF457" s="3"/>
      <c r="BG457" s="3"/>
      <c r="BH457" s="3"/>
      <c r="BI457" s="3"/>
      <c r="BJ457" s="3"/>
      <c r="BK457" s="3"/>
      <c r="BL457" s="3"/>
      <c r="BM457" s="3"/>
      <c r="BN457" s="3"/>
      <c r="BO457" s="3"/>
      <c r="BP457" s="3"/>
      <c r="BQ457" s="3"/>
      <c r="BR457" s="3"/>
      <c r="BS457" s="3"/>
      <c r="BT457" s="3"/>
      <c r="BU457" s="3"/>
      <c r="BV457" s="3"/>
      <c r="BW457" s="3"/>
      <c r="BX457" s="3"/>
      <c r="BY457" s="3"/>
      <c r="BZ457" s="3"/>
      <c r="CA457" s="3"/>
      <c r="CB457" s="3"/>
      <c r="CC457" s="3"/>
      <c r="CD457" s="3"/>
      <c r="CE457" s="3"/>
      <c r="CF457" s="3"/>
      <c r="CG457" s="3"/>
      <c r="CH457" s="3"/>
      <c r="CI457" s="3"/>
      <c r="CJ457" s="3"/>
      <c r="CK457" s="3"/>
      <c r="CL457" s="3"/>
      <c r="CM457" s="3"/>
      <c r="CN457" s="3"/>
      <c r="CO457" s="3"/>
      <c r="CP457" s="3"/>
      <c r="CQ457" s="3"/>
      <c r="CR457" s="3"/>
      <c r="CS457" s="3"/>
      <c r="CT457" s="3"/>
      <c r="CU457" s="3"/>
      <c r="CV457" s="3"/>
      <c r="CW457" s="3"/>
      <c r="CX457" s="3"/>
      <c r="CY457" s="3"/>
    </row>
    <row r="458" spans="1:103"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c r="AZ458" s="3"/>
      <c r="BA458" s="3"/>
      <c r="BB458" s="3"/>
      <c r="BC458" s="3"/>
      <c r="BD458" s="3"/>
      <c r="BE458" s="3"/>
      <c r="BF458" s="3"/>
      <c r="BG458" s="3"/>
      <c r="BH458" s="3"/>
      <c r="BI458" s="3"/>
      <c r="BJ458" s="3"/>
      <c r="BK458" s="3"/>
      <c r="BL458" s="3"/>
      <c r="BM458" s="3"/>
      <c r="BN458" s="3"/>
      <c r="BO458" s="3"/>
      <c r="BP458" s="3"/>
      <c r="BQ458" s="3"/>
      <c r="BR458" s="3"/>
      <c r="BS458" s="3"/>
      <c r="BT458" s="3"/>
      <c r="BU458" s="3"/>
      <c r="BV458" s="3"/>
      <c r="BW458" s="3"/>
      <c r="BX458" s="3"/>
      <c r="BY458" s="3"/>
      <c r="BZ458" s="3"/>
      <c r="CA458" s="3"/>
      <c r="CB458" s="3"/>
      <c r="CC458" s="3"/>
      <c r="CD458" s="3"/>
      <c r="CE458" s="3"/>
      <c r="CF458" s="3"/>
      <c r="CG458" s="3"/>
      <c r="CH458" s="3"/>
      <c r="CI458" s="3"/>
      <c r="CJ458" s="3"/>
      <c r="CK458" s="3"/>
      <c r="CL458" s="3"/>
      <c r="CM458" s="3"/>
      <c r="CN458" s="3"/>
      <c r="CO458" s="3"/>
      <c r="CP458" s="3"/>
      <c r="CQ458" s="3"/>
      <c r="CR458" s="3"/>
      <c r="CS458" s="3"/>
      <c r="CT458" s="3"/>
      <c r="CU458" s="3"/>
      <c r="CV458" s="3"/>
      <c r="CW458" s="3"/>
      <c r="CX458" s="3"/>
      <c r="CY458" s="3"/>
    </row>
    <row r="459" spans="1:103"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3"/>
      <c r="AY459" s="3"/>
      <c r="AZ459" s="3"/>
      <c r="BA459" s="3"/>
      <c r="BB459" s="3"/>
      <c r="BC459" s="3"/>
      <c r="BD459" s="3"/>
      <c r="BE459" s="3"/>
      <c r="BF459" s="3"/>
      <c r="BG459" s="3"/>
      <c r="BH459" s="3"/>
      <c r="BI459" s="3"/>
      <c r="BJ459" s="3"/>
      <c r="BK459" s="3"/>
      <c r="BL459" s="3"/>
      <c r="BM459" s="3"/>
      <c r="BN459" s="3"/>
      <c r="BO459" s="3"/>
      <c r="BP459" s="3"/>
      <c r="BQ459" s="3"/>
      <c r="BR459" s="3"/>
      <c r="BS459" s="3"/>
      <c r="BT459" s="3"/>
      <c r="BU459" s="3"/>
      <c r="BV459" s="3"/>
      <c r="BW459" s="3"/>
      <c r="BX459" s="3"/>
      <c r="BY459" s="3"/>
      <c r="BZ459" s="3"/>
      <c r="CA459" s="3"/>
      <c r="CB459" s="3"/>
      <c r="CC459" s="3"/>
      <c r="CD459" s="3"/>
      <c r="CE459" s="3"/>
      <c r="CF459" s="3"/>
      <c r="CG459" s="3"/>
      <c r="CH459" s="3"/>
      <c r="CI459" s="3"/>
      <c r="CJ459" s="3"/>
      <c r="CK459" s="3"/>
      <c r="CL459" s="3"/>
      <c r="CM459" s="3"/>
      <c r="CN459" s="3"/>
      <c r="CO459" s="3"/>
      <c r="CP459" s="3"/>
      <c r="CQ459" s="3"/>
      <c r="CR459" s="3"/>
      <c r="CS459" s="3"/>
      <c r="CT459" s="3"/>
      <c r="CU459" s="3"/>
      <c r="CV459" s="3"/>
      <c r="CW459" s="3"/>
      <c r="CX459" s="3"/>
      <c r="CY459" s="3"/>
    </row>
    <row r="460" spans="1:103"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c r="AW460" s="3"/>
      <c r="AX460" s="3"/>
      <c r="AY460" s="3"/>
      <c r="AZ460" s="3"/>
      <c r="BA460" s="3"/>
      <c r="BB460" s="3"/>
      <c r="BC460" s="3"/>
      <c r="BD460" s="3"/>
      <c r="BE460" s="3"/>
      <c r="BF460" s="3"/>
      <c r="BG460" s="3"/>
      <c r="BH460" s="3"/>
      <c r="BI460" s="3"/>
      <c r="BJ460" s="3"/>
      <c r="BK460" s="3"/>
      <c r="BL460" s="3"/>
      <c r="BM460" s="3"/>
      <c r="BN460" s="3"/>
      <c r="BO460" s="3"/>
      <c r="BP460" s="3"/>
      <c r="BQ460" s="3"/>
      <c r="BR460" s="3"/>
      <c r="BS460" s="3"/>
      <c r="BT460" s="3"/>
      <c r="BU460" s="3"/>
      <c r="BV460" s="3"/>
      <c r="BW460" s="3"/>
      <c r="BX460" s="3"/>
      <c r="BY460" s="3"/>
      <c r="BZ460" s="3"/>
      <c r="CA460" s="3"/>
      <c r="CB460" s="3"/>
      <c r="CC460" s="3"/>
      <c r="CD460" s="3"/>
      <c r="CE460" s="3"/>
      <c r="CF460" s="3"/>
      <c r="CG460" s="3"/>
      <c r="CH460" s="3"/>
      <c r="CI460" s="3"/>
      <c r="CJ460" s="3"/>
      <c r="CK460" s="3"/>
      <c r="CL460" s="3"/>
      <c r="CM460" s="3"/>
      <c r="CN460" s="3"/>
      <c r="CO460" s="3"/>
      <c r="CP460" s="3"/>
      <c r="CQ460" s="3"/>
      <c r="CR460" s="3"/>
      <c r="CS460" s="3"/>
      <c r="CT460" s="3"/>
      <c r="CU460" s="3"/>
      <c r="CV460" s="3"/>
      <c r="CW460" s="3"/>
      <c r="CX460" s="3"/>
      <c r="CY460" s="3"/>
    </row>
    <row r="461" spans="1:103"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3"/>
      <c r="AW461" s="3"/>
      <c r="AX461" s="3"/>
      <c r="AY461" s="3"/>
      <c r="AZ461" s="3"/>
      <c r="BA461" s="3"/>
      <c r="BB461" s="3"/>
      <c r="BC461" s="3"/>
      <c r="BD461" s="3"/>
      <c r="BE461" s="3"/>
      <c r="BF461" s="3"/>
      <c r="BG461" s="3"/>
      <c r="BH461" s="3"/>
      <c r="BI461" s="3"/>
      <c r="BJ461" s="3"/>
      <c r="BK461" s="3"/>
      <c r="BL461" s="3"/>
      <c r="BM461" s="3"/>
      <c r="BN461" s="3"/>
      <c r="BO461" s="3"/>
      <c r="BP461" s="3"/>
      <c r="BQ461" s="3"/>
      <c r="BR461" s="3"/>
      <c r="BS461" s="3"/>
      <c r="BT461" s="3"/>
      <c r="BU461" s="3"/>
      <c r="BV461" s="3"/>
      <c r="BW461" s="3"/>
      <c r="BX461" s="3"/>
      <c r="BY461" s="3"/>
      <c r="BZ461" s="3"/>
      <c r="CA461" s="3"/>
      <c r="CB461" s="3"/>
      <c r="CC461" s="3"/>
      <c r="CD461" s="3"/>
      <c r="CE461" s="3"/>
      <c r="CF461" s="3"/>
      <c r="CG461" s="3"/>
      <c r="CH461" s="3"/>
      <c r="CI461" s="3"/>
      <c r="CJ461" s="3"/>
      <c r="CK461" s="3"/>
      <c r="CL461" s="3"/>
      <c r="CM461" s="3"/>
      <c r="CN461" s="3"/>
      <c r="CO461" s="3"/>
      <c r="CP461" s="3"/>
      <c r="CQ461" s="3"/>
      <c r="CR461" s="3"/>
      <c r="CS461" s="3"/>
      <c r="CT461" s="3"/>
      <c r="CU461" s="3"/>
      <c r="CV461" s="3"/>
      <c r="CW461" s="3"/>
      <c r="CX461" s="3"/>
      <c r="CY461" s="3"/>
    </row>
    <row r="462" spans="1:103"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3"/>
      <c r="AX462" s="3"/>
      <c r="AY462" s="3"/>
      <c r="AZ462" s="3"/>
      <c r="BA462" s="3"/>
      <c r="BB462" s="3"/>
      <c r="BC462" s="3"/>
      <c r="BD462" s="3"/>
      <c r="BE462" s="3"/>
      <c r="BF462" s="3"/>
      <c r="BG462" s="3"/>
      <c r="BH462" s="3"/>
      <c r="BI462" s="3"/>
      <c r="BJ462" s="3"/>
      <c r="BK462" s="3"/>
      <c r="BL462" s="3"/>
      <c r="BM462" s="3"/>
      <c r="BN462" s="3"/>
      <c r="BO462" s="3"/>
      <c r="BP462" s="3"/>
      <c r="BQ462" s="3"/>
      <c r="BR462" s="3"/>
      <c r="BS462" s="3"/>
      <c r="BT462" s="3"/>
      <c r="BU462" s="3"/>
      <c r="BV462" s="3"/>
      <c r="BW462" s="3"/>
      <c r="BX462" s="3"/>
      <c r="BY462" s="3"/>
      <c r="BZ462" s="3"/>
      <c r="CA462" s="3"/>
      <c r="CB462" s="3"/>
      <c r="CC462" s="3"/>
      <c r="CD462" s="3"/>
      <c r="CE462" s="3"/>
      <c r="CF462" s="3"/>
      <c r="CG462" s="3"/>
      <c r="CH462" s="3"/>
      <c r="CI462" s="3"/>
      <c r="CJ462" s="3"/>
      <c r="CK462" s="3"/>
      <c r="CL462" s="3"/>
      <c r="CM462" s="3"/>
      <c r="CN462" s="3"/>
      <c r="CO462" s="3"/>
      <c r="CP462" s="3"/>
      <c r="CQ462" s="3"/>
      <c r="CR462" s="3"/>
      <c r="CS462" s="3"/>
      <c r="CT462" s="3"/>
      <c r="CU462" s="3"/>
      <c r="CV462" s="3"/>
      <c r="CW462" s="3"/>
      <c r="CX462" s="3"/>
      <c r="CY462" s="3"/>
    </row>
    <row r="463" spans="1:103"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3"/>
      <c r="AW463" s="3"/>
      <c r="AX463" s="3"/>
      <c r="AY463" s="3"/>
      <c r="AZ463" s="3"/>
      <c r="BA463" s="3"/>
      <c r="BB463" s="3"/>
      <c r="BC463" s="3"/>
      <c r="BD463" s="3"/>
      <c r="BE463" s="3"/>
      <c r="BF463" s="3"/>
      <c r="BG463" s="3"/>
      <c r="BH463" s="3"/>
      <c r="BI463" s="3"/>
      <c r="BJ463" s="3"/>
      <c r="BK463" s="3"/>
      <c r="BL463" s="3"/>
      <c r="BM463" s="3"/>
      <c r="BN463" s="3"/>
      <c r="BO463" s="3"/>
      <c r="BP463" s="3"/>
      <c r="BQ463" s="3"/>
      <c r="BR463" s="3"/>
      <c r="BS463" s="3"/>
      <c r="BT463" s="3"/>
      <c r="BU463" s="3"/>
      <c r="BV463" s="3"/>
      <c r="BW463" s="3"/>
      <c r="BX463" s="3"/>
      <c r="BY463" s="3"/>
      <c r="BZ463" s="3"/>
      <c r="CA463" s="3"/>
      <c r="CB463" s="3"/>
      <c r="CC463" s="3"/>
      <c r="CD463" s="3"/>
      <c r="CE463" s="3"/>
      <c r="CF463" s="3"/>
      <c r="CG463" s="3"/>
      <c r="CH463" s="3"/>
      <c r="CI463" s="3"/>
      <c r="CJ463" s="3"/>
      <c r="CK463" s="3"/>
      <c r="CL463" s="3"/>
      <c r="CM463" s="3"/>
      <c r="CN463" s="3"/>
      <c r="CO463" s="3"/>
      <c r="CP463" s="3"/>
      <c r="CQ463" s="3"/>
      <c r="CR463" s="3"/>
      <c r="CS463" s="3"/>
      <c r="CT463" s="3"/>
      <c r="CU463" s="3"/>
      <c r="CV463" s="3"/>
      <c r="CW463" s="3"/>
      <c r="CX463" s="3"/>
      <c r="CY463" s="3"/>
    </row>
    <row r="464" spans="1:103"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3"/>
      <c r="AX464" s="3"/>
      <c r="AY464" s="3"/>
      <c r="AZ464" s="3"/>
      <c r="BA464" s="3"/>
      <c r="BB464" s="3"/>
      <c r="BC464" s="3"/>
      <c r="BD464" s="3"/>
      <c r="BE464" s="3"/>
      <c r="BF464" s="3"/>
      <c r="BG464" s="3"/>
      <c r="BH464" s="3"/>
      <c r="BI464" s="3"/>
      <c r="BJ464" s="3"/>
      <c r="BK464" s="3"/>
      <c r="BL464" s="3"/>
      <c r="BM464" s="3"/>
      <c r="BN464" s="3"/>
      <c r="BO464" s="3"/>
      <c r="BP464" s="3"/>
      <c r="BQ464" s="3"/>
      <c r="BR464" s="3"/>
      <c r="BS464" s="3"/>
      <c r="BT464" s="3"/>
      <c r="BU464" s="3"/>
      <c r="BV464" s="3"/>
      <c r="BW464" s="3"/>
      <c r="BX464" s="3"/>
      <c r="BY464" s="3"/>
      <c r="BZ464" s="3"/>
      <c r="CA464" s="3"/>
      <c r="CB464" s="3"/>
      <c r="CC464" s="3"/>
      <c r="CD464" s="3"/>
      <c r="CE464" s="3"/>
      <c r="CF464" s="3"/>
      <c r="CG464" s="3"/>
      <c r="CH464" s="3"/>
      <c r="CI464" s="3"/>
      <c r="CJ464" s="3"/>
      <c r="CK464" s="3"/>
      <c r="CL464" s="3"/>
      <c r="CM464" s="3"/>
      <c r="CN464" s="3"/>
      <c r="CO464" s="3"/>
      <c r="CP464" s="3"/>
      <c r="CQ464" s="3"/>
      <c r="CR464" s="3"/>
      <c r="CS464" s="3"/>
      <c r="CT464" s="3"/>
      <c r="CU464" s="3"/>
      <c r="CV464" s="3"/>
      <c r="CW464" s="3"/>
      <c r="CX464" s="3"/>
      <c r="CY464" s="3"/>
    </row>
    <row r="465" spans="1:103"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c r="AV465" s="3"/>
      <c r="AW465" s="3"/>
      <c r="AX465" s="3"/>
      <c r="AY465" s="3"/>
      <c r="AZ465" s="3"/>
      <c r="BA465" s="3"/>
      <c r="BB465" s="3"/>
      <c r="BC465" s="3"/>
      <c r="BD465" s="3"/>
      <c r="BE465" s="3"/>
      <c r="BF465" s="3"/>
      <c r="BG465" s="3"/>
      <c r="BH465" s="3"/>
      <c r="BI465" s="3"/>
      <c r="BJ465" s="3"/>
      <c r="BK465" s="3"/>
      <c r="BL465" s="3"/>
      <c r="BM465" s="3"/>
      <c r="BN465" s="3"/>
      <c r="BO465" s="3"/>
      <c r="BP465" s="3"/>
      <c r="BQ465" s="3"/>
      <c r="BR465" s="3"/>
      <c r="BS465" s="3"/>
      <c r="BT465" s="3"/>
      <c r="BU465" s="3"/>
      <c r="BV465" s="3"/>
      <c r="BW465" s="3"/>
      <c r="BX465" s="3"/>
      <c r="BY465" s="3"/>
      <c r="BZ465" s="3"/>
      <c r="CA465" s="3"/>
      <c r="CB465" s="3"/>
      <c r="CC465" s="3"/>
      <c r="CD465" s="3"/>
      <c r="CE465" s="3"/>
      <c r="CF465" s="3"/>
      <c r="CG465" s="3"/>
      <c r="CH465" s="3"/>
      <c r="CI465" s="3"/>
      <c r="CJ465" s="3"/>
      <c r="CK465" s="3"/>
      <c r="CL465" s="3"/>
      <c r="CM465" s="3"/>
      <c r="CN465" s="3"/>
      <c r="CO465" s="3"/>
      <c r="CP465" s="3"/>
      <c r="CQ465" s="3"/>
      <c r="CR465" s="3"/>
      <c r="CS465" s="3"/>
      <c r="CT465" s="3"/>
      <c r="CU465" s="3"/>
      <c r="CV465" s="3"/>
      <c r="CW465" s="3"/>
      <c r="CX465" s="3"/>
      <c r="CY465" s="3"/>
    </row>
    <row r="466" spans="1:103"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3"/>
      <c r="AX466" s="3"/>
      <c r="AY466" s="3"/>
      <c r="AZ466" s="3"/>
      <c r="BA466" s="3"/>
      <c r="BB466" s="3"/>
      <c r="BC466" s="3"/>
      <c r="BD466" s="3"/>
      <c r="BE466" s="3"/>
      <c r="BF466" s="3"/>
      <c r="BG466" s="3"/>
      <c r="BH466" s="3"/>
      <c r="BI466" s="3"/>
      <c r="BJ466" s="3"/>
      <c r="BK466" s="3"/>
      <c r="BL466" s="3"/>
      <c r="BM466" s="3"/>
      <c r="BN466" s="3"/>
      <c r="BO466" s="3"/>
      <c r="BP466" s="3"/>
      <c r="BQ466" s="3"/>
      <c r="BR466" s="3"/>
      <c r="BS466" s="3"/>
      <c r="BT466" s="3"/>
      <c r="BU466" s="3"/>
      <c r="BV466" s="3"/>
      <c r="BW466" s="3"/>
      <c r="BX466" s="3"/>
      <c r="BY466" s="3"/>
      <c r="BZ466" s="3"/>
      <c r="CA466" s="3"/>
      <c r="CB466" s="3"/>
      <c r="CC466" s="3"/>
      <c r="CD466" s="3"/>
      <c r="CE466" s="3"/>
      <c r="CF466" s="3"/>
      <c r="CG466" s="3"/>
      <c r="CH466" s="3"/>
      <c r="CI466" s="3"/>
      <c r="CJ466" s="3"/>
      <c r="CK466" s="3"/>
      <c r="CL466" s="3"/>
      <c r="CM466" s="3"/>
      <c r="CN466" s="3"/>
      <c r="CO466" s="3"/>
      <c r="CP466" s="3"/>
      <c r="CQ466" s="3"/>
      <c r="CR466" s="3"/>
      <c r="CS466" s="3"/>
      <c r="CT466" s="3"/>
      <c r="CU466" s="3"/>
      <c r="CV466" s="3"/>
      <c r="CW466" s="3"/>
      <c r="CX466" s="3"/>
      <c r="CY466" s="3"/>
    </row>
    <row r="467" spans="1:103"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3"/>
      <c r="AX467" s="3"/>
      <c r="AY467" s="3"/>
      <c r="AZ467" s="3"/>
      <c r="BA467" s="3"/>
      <c r="BB467" s="3"/>
      <c r="BC467" s="3"/>
      <c r="BD467" s="3"/>
      <c r="BE467" s="3"/>
      <c r="BF467" s="3"/>
      <c r="BG467" s="3"/>
      <c r="BH467" s="3"/>
      <c r="BI467" s="3"/>
      <c r="BJ467" s="3"/>
      <c r="BK467" s="3"/>
      <c r="BL467" s="3"/>
      <c r="BM467" s="3"/>
      <c r="BN467" s="3"/>
      <c r="BO467" s="3"/>
      <c r="BP467" s="3"/>
      <c r="BQ467" s="3"/>
      <c r="BR467" s="3"/>
      <c r="BS467" s="3"/>
      <c r="BT467" s="3"/>
      <c r="BU467" s="3"/>
      <c r="BV467" s="3"/>
      <c r="BW467" s="3"/>
      <c r="BX467" s="3"/>
      <c r="BY467" s="3"/>
      <c r="BZ467" s="3"/>
      <c r="CA467" s="3"/>
      <c r="CB467" s="3"/>
      <c r="CC467" s="3"/>
      <c r="CD467" s="3"/>
      <c r="CE467" s="3"/>
      <c r="CF467" s="3"/>
      <c r="CG467" s="3"/>
      <c r="CH467" s="3"/>
      <c r="CI467" s="3"/>
      <c r="CJ467" s="3"/>
      <c r="CK467" s="3"/>
      <c r="CL467" s="3"/>
      <c r="CM467" s="3"/>
      <c r="CN467" s="3"/>
      <c r="CO467" s="3"/>
      <c r="CP467" s="3"/>
      <c r="CQ467" s="3"/>
      <c r="CR467" s="3"/>
      <c r="CS467" s="3"/>
      <c r="CT467" s="3"/>
      <c r="CU467" s="3"/>
      <c r="CV467" s="3"/>
      <c r="CW467" s="3"/>
      <c r="CX467" s="3"/>
      <c r="CY467" s="3"/>
    </row>
    <row r="468" spans="1:103"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c r="AU468" s="3"/>
      <c r="AV468" s="3"/>
      <c r="AW468" s="3"/>
      <c r="AX468" s="3"/>
      <c r="AY468" s="3"/>
      <c r="AZ468" s="3"/>
      <c r="BA468" s="3"/>
      <c r="BB468" s="3"/>
      <c r="BC468" s="3"/>
      <c r="BD468" s="3"/>
      <c r="BE468" s="3"/>
      <c r="BF468" s="3"/>
      <c r="BG468" s="3"/>
      <c r="BH468" s="3"/>
      <c r="BI468" s="3"/>
      <c r="BJ468" s="3"/>
      <c r="BK468" s="3"/>
      <c r="BL468" s="3"/>
      <c r="BM468" s="3"/>
      <c r="BN468" s="3"/>
      <c r="BO468" s="3"/>
      <c r="BP468" s="3"/>
      <c r="BQ468" s="3"/>
      <c r="BR468" s="3"/>
      <c r="BS468" s="3"/>
      <c r="BT468" s="3"/>
      <c r="BU468" s="3"/>
      <c r="BV468" s="3"/>
      <c r="BW468" s="3"/>
      <c r="BX468" s="3"/>
      <c r="BY468" s="3"/>
      <c r="BZ468" s="3"/>
      <c r="CA468" s="3"/>
      <c r="CB468" s="3"/>
      <c r="CC468" s="3"/>
      <c r="CD468" s="3"/>
      <c r="CE468" s="3"/>
      <c r="CF468" s="3"/>
      <c r="CG468" s="3"/>
      <c r="CH468" s="3"/>
      <c r="CI468" s="3"/>
      <c r="CJ468" s="3"/>
      <c r="CK468" s="3"/>
      <c r="CL468" s="3"/>
      <c r="CM468" s="3"/>
      <c r="CN468" s="3"/>
      <c r="CO468" s="3"/>
      <c r="CP468" s="3"/>
      <c r="CQ468" s="3"/>
      <c r="CR468" s="3"/>
      <c r="CS468" s="3"/>
      <c r="CT468" s="3"/>
      <c r="CU468" s="3"/>
      <c r="CV468" s="3"/>
      <c r="CW468" s="3"/>
      <c r="CX468" s="3"/>
      <c r="CY468" s="3"/>
    </row>
    <row r="469" spans="1:103"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c r="AV469" s="3"/>
      <c r="AW469" s="3"/>
      <c r="AX469" s="3"/>
      <c r="AY469" s="3"/>
      <c r="AZ469" s="3"/>
      <c r="BA469" s="3"/>
      <c r="BB469" s="3"/>
      <c r="BC469" s="3"/>
      <c r="BD469" s="3"/>
      <c r="BE469" s="3"/>
      <c r="BF469" s="3"/>
      <c r="BG469" s="3"/>
      <c r="BH469" s="3"/>
      <c r="BI469" s="3"/>
      <c r="BJ469" s="3"/>
      <c r="BK469" s="3"/>
      <c r="BL469" s="3"/>
      <c r="BM469" s="3"/>
      <c r="BN469" s="3"/>
      <c r="BO469" s="3"/>
      <c r="BP469" s="3"/>
      <c r="BQ469" s="3"/>
      <c r="BR469" s="3"/>
      <c r="BS469" s="3"/>
      <c r="BT469" s="3"/>
      <c r="BU469" s="3"/>
      <c r="BV469" s="3"/>
      <c r="BW469" s="3"/>
      <c r="BX469" s="3"/>
      <c r="BY469" s="3"/>
      <c r="BZ469" s="3"/>
      <c r="CA469" s="3"/>
      <c r="CB469" s="3"/>
      <c r="CC469" s="3"/>
      <c r="CD469" s="3"/>
      <c r="CE469" s="3"/>
      <c r="CF469" s="3"/>
      <c r="CG469" s="3"/>
      <c r="CH469" s="3"/>
      <c r="CI469" s="3"/>
      <c r="CJ469" s="3"/>
      <c r="CK469" s="3"/>
      <c r="CL469" s="3"/>
      <c r="CM469" s="3"/>
      <c r="CN469" s="3"/>
      <c r="CO469" s="3"/>
      <c r="CP469" s="3"/>
      <c r="CQ469" s="3"/>
      <c r="CR469" s="3"/>
      <c r="CS469" s="3"/>
      <c r="CT469" s="3"/>
      <c r="CU469" s="3"/>
      <c r="CV469" s="3"/>
      <c r="CW469" s="3"/>
      <c r="CX469" s="3"/>
      <c r="CY469" s="3"/>
    </row>
    <row r="470" spans="1:103"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c r="AZ470" s="3"/>
      <c r="BA470" s="3"/>
      <c r="BB470" s="3"/>
      <c r="BC470" s="3"/>
      <c r="BD470" s="3"/>
      <c r="BE470" s="3"/>
      <c r="BF470" s="3"/>
      <c r="BG470" s="3"/>
      <c r="BH470" s="3"/>
      <c r="BI470" s="3"/>
      <c r="BJ470" s="3"/>
      <c r="BK470" s="3"/>
      <c r="BL470" s="3"/>
      <c r="BM470" s="3"/>
      <c r="BN470" s="3"/>
      <c r="BO470" s="3"/>
      <c r="BP470" s="3"/>
      <c r="BQ470" s="3"/>
      <c r="BR470" s="3"/>
      <c r="BS470" s="3"/>
      <c r="BT470" s="3"/>
      <c r="BU470" s="3"/>
      <c r="BV470" s="3"/>
      <c r="BW470" s="3"/>
      <c r="BX470" s="3"/>
      <c r="BY470" s="3"/>
      <c r="BZ470" s="3"/>
      <c r="CA470" s="3"/>
      <c r="CB470" s="3"/>
      <c r="CC470" s="3"/>
      <c r="CD470" s="3"/>
      <c r="CE470" s="3"/>
      <c r="CF470" s="3"/>
      <c r="CG470" s="3"/>
      <c r="CH470" s="3"/>
      <c r="CI470" s="3"/>
      <c r="CJ470" s="3"/>
      <c r="CK470" s="3"/>
      <c r="CL470" s="3"/>
      <c r="CM470" s="3"/>
      <c r="CN470" s="3"/>
      <c r="CO470" s="3"/>
      <c r="CP470" s="3"/>
      <c r="CQ470" s="3"/>
      <c r="CR470" s="3"/>
      <c r="CS470" s="3"/>
      <c r="CT470" s="3"/>
      <c r="CU470" s="3"/>
      <c r="CV470" s="3"/>
      <c r="CW470" s="3"/>
      <c r="CX470" s="3"/>
      <c r="CY470" s="3"/>
    </row>
    <row r="471" spans="1:103"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c r="AZ471" s="3"/>
      <c r="BA471" s="3"/>
      <c r="BB471" s="3"/>
      <c r="BC471" s="3"/>
      <c r="BD471" s="3"/>
      <c r="BE471" s="3"/>
      <c r="BF471" s="3"/>
      <c r="BG471" s="3"/>
      <c r="BH471" s="3"/>
      <c r="BI471" s="3"/>
      <c r="BJ471" s="3"/>
      <c r="BK471" s="3"/>
      <c r="BL471" s="3"/>
      <c r="BM471" s="3"/>
      <c r="BN471" s="3"/>
      <c r="BO471" s="3"/>
      <c r="BP471" s="3"/>
      <c r="BQ471" s="3"/>
      <c r="BR471" s="3"/>
      <c r="BS471" s="3"/>
      <c r="BT471" s="3"/>
      <c r="BU471" s="3"/>
      <c r="BV471" s="3"/>
      <c r="BW471" s="3"/>
      <c r="BX471" s="3"/>
      <c r="BY471" s="3"/>
      <c r="BZ471" s="3"/>
      <c r="CA471" s="3"/>
      <c r="CB471" s="3"/>
      <c r="CC471" s="3"/>
      <c r="CD471" s="3"/>
      <c r="CE471" s="3"/>
      <c r="CF471" s="3"/>
      <c r="CG471" s="3"/>
      <c r="CH471" s="3"/>
      <c r="CI471" s="3"/>
      <c r="CJ471" s="3"/>
      <c r="CK471" s="3"/>
      <c r="CL471" s="3"/>
      <c r="CM471" s="3"/>
      <c r="CN471" s="3"/>
      <c r="CO471" s="3"/>
      <c r="CP471" s="3"/>
      <c r="CQ471" s="3"/>
      <c r="CR471" s="3"/>
      <c r="CS471" s="3"/>
      <c r="CT471" s="3"/>
      <c r="CU471" s="3"/>
      <c r="CV471" s="3"/>
      <c r="CW471" s="3"/>
      <c r="CX471" s="3"/>
      <c r="CY471" s="3"/>
    </row>
    <row r="472" spans="1:103"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c r="AZ472" s="3"/>
      <c r="BA472" s="3"/>
      <c r="BB472" s="3"/>
      <c r="BC472" s="3"/>
      <c r="BD472" s="3"/>
      <c r="BE472" s="3"/>
      <c r="BF472" s="3"/>
      <c r="BG472" s="3"/>
      <c r="BH472" s="3"/>
      <c r="BI472" s="3"/>
      <c r="BJ472" s="3"/>
      <c r="BK472" s="3"/>
      <c r="BL472" s="3"/>
      <c r="BM472" s="3"/>
      <c r="BN472" s="3"/>
      <c r="BO472" s="3"/>
      <c r="BP472" s="3"/>
      <c r="BQ472" s="3"/>
      <c r="BR472" s="3"/>
      <c r="BS472" s="3"/>
      <c r="BT472" s="3"/>
      <c r="BU472" s="3"/>
      <c r="BV472" s="3"/>
      <c r="BW472" s="3"/>
      <c r="BX472" s="3"/>
      <c r="BY472" s="3"/>
      <c r="BZ472" s="3"/>
      <c r="CA472" s="3"/>
      <c r="CB472" s="3"/>
      <c r="CC472" s="3"/>
      <c r="CD472" s="3"/>
      <c r="CE472" s="3"/>
      <c r="CF472" s="3"/>
      <c r="CG472" s="3"/>
      <c r="CH472" s="3"/>
      <c r="CI472" s="3"/>
      <c r="CJ472" s="3"/>
      <c r="CK472" s="3"/>
      <c r="CL472" s="3"/>
      <c r="CM472" s="3"/>
      <c r="CN472" s="3"/>
      <c r="CO472" s="3"/>
      <c r="CP472" s="3"/>
      <c r="CQ472" s="3"/>
      <c r="CR472" s="3"/>
      <c r="CS472" s="3"/>
      <c r="CT472" s="3"/>
      <c r="CU472" s="3"/>
      <c r="CV472" s="3"/>
      <c r="CW472" s="3"/>
      <c r="CX472" s="3"/>
      <c r="CY472" s="3"/>
    </row>
    <row r="473" spans="1:103"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c r="AZ473" s="3"/>
      <c r="BA473" s="3"/>
      <c r="BB473" s="3"/>
      <c r="BC473" s="3"/>
      <c r="BD473" s="3"/>
      <c r="BE473" s="3"/>
      <c r="BF473" s="3"/>
      <c r="BG473" s="3"/>
      <c r="BH473" s="3"/>
      <c r="BI473" s="3"/>
      <c r="BJ473" s="3"/>
      <c r="BK473" s="3"/>
      <c r="BL473" s="3"/>
      <c r="BM473" s="3"/>
      <c r="BN473" s="3"/>
      <c r="BO473" s="3"/>
      <c r="BP473" s="3"/>
      <c r="BQ473" s="3"/>
      <c r="BR473" s="3"/>
      <c r="BS473" s="3"/>
      <c r="BT473" s="3"/>
      <c r="BU473" s="3"/>
      <c r="BV473" s="3"/>
      <c r="BW473" s="3"/>
      <c r="BX473" s="3"/>
      <c r="BY473" s="3"/>
      <c r="BZ473" s="3"/>
      <c r="CA473" s="3"/>
      <c r="CB473" s="3"/>
      <c r="CC473" s="3"/>
      <c r="CD473" s="3"/>
      <c r="CE473" s="3"/>
      <c r="CF473" s="3"/>
      <c r="CG473" s="3"/>
      <c r="CH473" s="3"/>
      <c r="CI473" s="3"/>
      <c r="CJ473" s="3"/>
      <c r="CK473" s="3"/>
      <c r="CL473" s="3"/>
      <c r="CM473" s="3"/>
      <c r="CN473" s="3"/>
      <c r="CO473" s="3"/>
      <c r="CP473" s="3"/>
      <c r="CQ473" s="3"/>
      <c r="CR473" s="3"/>
      <c r="CS473" s="3"/>
      <c r="CT473" s="3"/>
      <c r="CU473" s="3"/>
      <c r="CV473" s="3"/>
      <c r="CW473" s="3"/>
      <c r="CX473" s="3"/>
      <c r="CY473" s="3"/>
    </row>
    <row r="474" spans="1:103"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c r="AZ474" s="3"/>
      <c r="BA474" s="3"/>
      <c r="BB474" s="3"/>
      <c r="BC474" s="3"/>
      <c r="BD474" s="3"/>
      <c r="BE474" s="3"/>
      <c r="BF474" s="3"/>
      <c r="BG474" s="3"/>
      <c r="BH474" s="3"/>
      <c r="BI474" s="3"/>
      <c r="BJ474" s="3"/>
      <c r="BK474" s="3"/>
      <c r="BL474" s="3"/>
      <c r="BM474" s="3"/>
      <c r="BN474" s="3"/>
      <c r="BO474" s="3"/>
      <c r="BP474" s="3"/>
      <c r="BQ474" s="3"/>
      <c r="BR474" s="3"/>
      <c r="BS474" s="3"/>
      <c r="BT474" s="3"/>
      <c r="BU474" s="3"/>
      <c r="BV474" s="3"/>
      <c r="BW474" s="3"/>
      <c r="BX474" s="3"/>
      <c r="BY474" s="3"/>
      <c r="BZ474" s="3"/>
      <c r="CA474" s="3"/>
      <c r="CB474" s="3"/>
      <c r="CC474" s="3"/>
      <c r="CD474" s="3"/>
      <c r="CE474" s="3"/>
      <c r="CF474" s="3"/>
      <c r="CG474" s="3"/>
      <c r="CH474" s="3"/>
      <c r="CI474" s="3"/>
      <c r="CJ474" s="3"/>
      <c r="CK474" s="3"/>
      <c r="CL474" s="3"/>
      <c r="CM474" s="3"/>
      <c r="CN474" s="3"/>
      <c r="CO474" s="3"/>
      <c r="CP474" s="3"/>
      <c r="CQ474" s="3"/>
      <c r="CR474" s="3"/>
      <c r="CS474" s="3"/>
      <c r="CT474" s="3"/>
      <c r="CU474" s="3"/>
      <c r="CV474" s="3"/>
      <c r="CW474" s="3"/>
      <c r="CX474" s="3"/>
      <c r="CY474" s="3"/>
    </row>
    <row r="475" spans="1:103"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c r="AZ475" s="3"/>
      <c r="BA475" s="3"/>
      <c r="BB475" s="3"/>
      <c r="BC475" s="3"/>
      <c r="BD475" s="3"/>
      <c r="BE475" s="3"/>
      <c r="BF475" s="3"/>
      <c r="BG475" s="3"/>
      <c r="BH475" s="3"/>
      <c r="BI475" s="3"/>
      <c r="BJ475" s="3"/>
      <c r="BK475" s="3"/>
      <c r="BL475" s="3"/>
      <c r="BM475" s="3"/>
      <c r="BN475" s="3"/>
      <c r="BO475" s="3"/>
      <c r="BP475" s="3"/>
      <c r="BQ475" s="3"/>
      <c r="BR475" s="3"/>
      <c r="BS475" s="3"/>
      <c r="BT475" s="3"/>
      <c r="BU475" s="3"/>
      <c r="BV475" s="3"/>
      <c r="BW475" s="3"/>
      <c r="BX475" s="3"/>
      <c r="BY475" s="3"/>
      <c r="BZ475" s="3"/>
      <c r="CA475" s="3"/>
      <c r="CB475" s="3"/>
      <c r="CC475" s="3"/>
      <c r="CD475" s="3"/>
      <c r="CE475" s="3"/>
      <c r="CF475" s="3"/>
      <c r="CG475" s="3"/>
      <c r="CH475" s="3"/>
      <c r="CI475" s="3"/>
      <c r="CJ475" s="3"/>
      <c r="CK475" s="3"/>
      <c r="CL475" s="3"/>
      <c r="CM475" s="3"/>
      <c r="CN475" s="3"/>
      <c r="CO475" s="3"/>
      <c r="CP475" s="3"/>
      <c r="CQ475" s="3"/>
      <c r="CR475" s="3"/>
      <c r="CS475" s="3"/>
      <c r="CT475" s="3"/>
      <c r="CU475" s="3"/>
      <c r="CV475" s="3"/>
      <c r="CW475" s="3"/>
      <c r="CX475" s="3"/>
      <c r="CY475" s="3"/>
    </row>
    <row r="476" spans="1:103"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c r="AZ476" s="3"/>
      <c r="BA476" s="3"/>
      <c r="BB476" s="3"/>
      <c r="BC476" s="3"/>
      <c r="BD476" s="3"/>
      <c r="BE476" s="3"/>
      <c r="BF476" s="3"/>
      <c r="BG476" s="3"/>
      <c r="BH476" s="3"/>
      <c r="BI476" s="3"/>
      <c r="BJ476" s="3"/>
      <c r="BK476" s="3"/>
      <c r="BL476" s="3"/>
      <c r="BM476" s="3"/>
      <c r="BN476" s="3"/>
      <c r="BO476" s="3"/>
      <c r="BP476" s="3"/>
      <c r="BQ476" s="3"/>
      <c r="BR476" s="3"/>
      <c r="BS476" s="3"/>
      <c r="BT476" s="3"/>
      <c r="BU476" s="3"/>
      <c r="BV476" s="3"/>
      <c r="BW476" s="3"/>
      <c r="BX476" s="3"/>
      <c r="BY476" s="3"/>
      <c r="BZ476" s="3"/>
      <c r="CA476" s="3"/>
      <c r="CB476" s="3"/>
      <c r="CC476" s="3"/>
      <c r="CD476" s="3"/>
      <c r="CE476" s="3"/>
      <c r="CF476" s="3"/>
      <c r="CG476" s="3"/>
      <c r="CH476" s="3"/>
      <c r="CI476" s="3"/>
      <c r="CJ476" s="3"/>
      <c r="CK476" s="3"/>
      <c r="CL476" s="3"/>
      <c r="CM476" s="3"/>
      <c r="CN476" s="3"/>
      <c r="CO476" s="3"/>
      <c r="CP476" s="3"/>
      <c r="CQ476" s="3"/>
      <c r="CR476" s="3"/>
      <c r="CS476" s="3"/>
      <c r="CT476" s="3"/>
      <c r="CU476" s="3"/>
      <c r="CV476" s="3"/>
      <c r="CW476" s="3"/>
      <c r="CX476" s="3"/>
      <c r="CY476" s="3"/>
    </row>
    <row r="477" spans="1:103"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c r="AZ477" s="3"/>
      <c r="BA477" s="3"/>
      <c r="BB477" s="3"/>
      <c r="BC477" s="3"/>
      <c r="BD477" s="3"/>
      <c r="BE477" s="3"/>
      <c r="BF477" s="3"/>
      <c r="BG477" s="3"/>
      <c r="BH477" s="3"/>
      <c r="BI477" s="3"/>
      <c r="BJ477" s="3"/>
      <c r="BK477" s="3"/>
      <c r="BL477" s="3"/>
      <c r="BM477" s="3"/>
      <c r="BN477" s="3"/>
      <c r="BO477" s="3"/>
      <c r="BP477" s="3"/>
      <c r="BQ477" s="3"/>
      <c r="BR477" s="3"/>
      <c r="BS477" s="3"/>
      <c r="BT477" s="3"/>
      <c r="BU477" s="3"/>
      <c r="BV477" s="3"/>
      <c r="BW477" s="3"/>
      <c r="BX477" s="3"/>
      <c r="BY477" s="3"/>
      <c r="BZ477" s="3"/>
      <c r="CA477" s="3"/>
      <c r="CB477" s="3"/>
      <c r="CC477" s="3"/>
      <c r="CD477" s="3"/>
      <c r="CE477" s="3"/>
      <c r="CF477" s="3"/>
      <c r="CG477" s="3"/>
      <c r="CH477" s="3"/>
      <c r="CI477" s="3"/>
      <c r="CJ477" s="3"/>
      <c r="CK477" s="3"/>
      <c r="CL477" s="3"/>
      <c r="CM477" s="3"/>
      <c r="CN477" s="3"/>
      <c r="CO477" s="3"/>
      <c r="CP477" s="3"/>
      <c r="CQ477" s="3"/>
      <c r="CR477" s="3"/>
      <c r="CS477" s="3"/>
      <c r="CT477" s="3"/>
      <c r="CU477" s="3"/>
      <c r="CV477" s="3"/>
      <c r="CW477" s="3"/>
      <c r="CX477" s="3"/>
      <c r="CY477" s="3"/>
    </row>
    <row r="478" spans="1:103"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c r="AZ478" s="3"/>
      <c r="BA478" s="3"/>
      <c r="BB478" s="3"/>
      <c r="BC478" s="3"/>
      <c r="BD478" s="3"/>
      <c r="BE478" s="3"/>
      <c r="BF478" s="3"/>
      <c r="BG478" s="3"/>
      <c r="BH478" s="3"/>
      <c r="BI478" s="3"/>
      <c r="BJ478" s="3"/>
      <c r="BK478" s="3"/>
      <c r="BL478" s="3"/>
      <c r="BM478" s="3"/>
      <c r="BN478" s="3"/>
      <c r="BO478" s="3"/>
      <c r="BP478" s="3"/>
      <c r="BQ478" s="3"/>
      <c r="BR478" s="3"/>
      <c r="BS478" s="3"/>
      <c r="BT478" s="3"/>
      <c r="BU478" s="3"/>
      <c r="BV478" s="3"/>
      <c r="BW478" s="3"/>
      <c r="BX478" s="3"/>
      <c r="BY478" s="3"/>
      <c r="BZ478" s="3"/>
      <c r="CA478" s="3"/>
      <c r="CB478" s="3"/>
      <c r="CC478" s="3"/>
      <c r="CD478" s="3"/>
      <c r="CE478" s="3"/>
      <c r="CF478" s="3"/>
      <c r="CG478" s="3"/>
      <c r="CH478" s="3"/>
      <c r="CI478" s="3"/>
      <c r="CJ478" s="3"/>
      <c r="CK478" s="3"/>
      <c r="CL478" s="3"/>
      <c r="CM478" s="3"/>
      <c r="CN478" s="3"/>
      <c r="CO478" s="3"/>
      <c r="CP478" s="3"/>
      <c r="CQ478" s="3"/>
      <c r="CR478" s="3"/>
      <c r="CS478" s="3"/>
      <c r="CT478" s="3"/>
      <c r="CU478" s="3"/>
      <c r="CV478" s="3"/>
      <c r="CW478" s="3"/>
      <c r="CX478" s="3"/>
      <c r="CY478" s="3"/>
    </row>
    <row r="479" spans="1:103"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c r="AZ479" s="3"/>
      <c r="BA479" s="3"/>
      <c r="BB479" s="3"/>
      <c r="BC479" s="3"/>
      <c r="BD479" s="3"/>
      <c r="BE479" s="3"/>
      <c r="BF479" s="3"/>
      <c r="BG479" s="3"/>
      <c r="BH479" s="3"/>
      <c r="BI479" s="3"/>
      <c r="BJ479" s="3"/>
      <c r="BK479" s="3"/>
      <c r="BL479" s="3"/>
      <c r="BM479" s="3"/>
      <c r="BN479" s="3"/>
      <c r="BO479" s="3"/>
      <c r="BP479" s="3"/>
      <c r="BQ479" s="3"/>
      <c r="BR479" s="3"/>
      <c r="BS479" s="3"/>
      <c r="BT479" s="3"/>
      <c r="BU479" s="3"/>
      <c r="BV479" s="3"/>
      <c r="BW479" s="3"/>
      <c r="BX479" s="3"/>
      <c r="BY479" s="3"/>
      <c r="BZ479" s="3"/>
      <c r="CA479" s="3"/>
      <c r="CB479" s="3"/>
      <c r="CC479" s="3"/>
      <c r="CD479" s="3"/>
      <c r="CE479" s="3"/>
      <c r="CF479" s="3"/>
      <c r="CG479" s="3"/>
      <c r="CH479" s="3"/>
      <c r="CI479" s="3"/>
      <c r="CJ479" s="3"/>
      <c r="CK479" s="3"/>
      <c r="CL479" s="3"/>
      <c r="CM479" s="3"/>
      <c r="CN479" s="3"/>
      <c r="CO479" s="3"/>
      <c r="CP479" s="3"/>
      <c r="CQ479" s="3"/>
      <c r="CR479" s="3"/>
      <c r="CS479" s="3"/>
      <c r="CT479" s="3"/>
      <c r="CU479" s="3"/>
      <c r="CV479" s="3"/>
      <c r="CW479" s="3"/>
      <c r="CX479" s="3"/>
      <c r="CY479" s="3"/>
    </row>
    <row r="480" spans="1:103"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3"/>
      <c r="AX480" s="3"/>
      <c r="AY480" s="3"/>
      <c r="AZ480" s="3"/>
      <c r="BA480" s="3"/>
      <c r="BB480" s="3"/>
      <c r="BC480" s="3"/>
      <c r="BD480" s="3"/>
      <c r="BE480" s="3"/>
      <c r="BF480" s="3"/>
      <c r="BG480" s="3"/>
      <c r="BH480" s="3"/>
      <c r="BI480" s="3"/>
      <c r="BJ480" s="3"/>
      <c r="BK480" s="3"/>
      <c r="BL480" s="3"/>
      <c r="BM480" s="3"/>
      <c r="BN480" s="3"/>
      <c r="BO480" s="3"/>
      <c r="BP480" s="3"/>
      <c r="BQ480" s="3"/>
      <c r="BR480" s="3"/>
      <c r="BS480" s="3"/>
      <c r="BT480" s="3"/>
      <c r="BU480" s="3"/>
      <c r="BV480" s="3"/>
      <c r="BW480" s="3"/>
      <c r="BX480" s="3"/>
      <c r="BY480" s="3"/>
      <c r="BZ480" s="3"/>
      <c r="CA480" s="3"/>
      <c r="CB480" s="3"/>
      <c r="CC480" s="3"/>
      <c r="CD480" s="3"/>
      <c r="CE480" s="3"/>
      <c r="CF480" s="3"/>
      <c r="CG480" s="3"/>
      <c r="CH480" s="3"/>
      <c r="CI480" s="3"/>
      <c r="CJ480" s="3"/>
      <c r="CK480" s="3"/>
      <c r="CL480" s="3"/>
      <c r="CM480" s="3"/>
      <c r="CN480" s="3"/>
      <c r="CO480" s="3"/>
      <c r="CP480" s="3"/>
      <c r="CQ480" s="3"/>
      <c r="CR480" s="3"/>
      <c r="CS480" s="3"/>
      <c r="CT480" s="3"/>
      <c r="CU480" s="3"/>
      <c r="CV480" s="3"/>
      <c r="CW480" s="3"/>
      <c r="CX480" s="3"/>
      <c r="CY480" s="3"/>
    </row>
    <row r="481" spans="1:103"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c r="AV481" s="3"/>
      <c r="AW481" s="3"/>
      <c r="AX481" s="3"/>
      <c r="AY481" s="3"/>
      <c r="AZ481" s="3"/>
      <c r="BA481" s="3"/>
      <c r="BB481" s="3"/>
      <c r="BC481" s="3"/>
      <c r="BD481" s="3"/>
      <c r="BE481" s="3"/>
      <c r="BF481" s="3"/>
      <c r="BG481" s="3"/>
      <c r="BH481" s="3"/>
      <c r="BI481" s="3"/>
      <c r="BJ481" s="3"/>
      <c r="BK481" s="3"/>
      <c r="BL481" s="3"/>
      <c r="BM481" s="3"/>
      <c r="BN481" s="3"/>
      <c r="BO481" s="3"/>
      <c r="BP481" s="3"/>
      <c r="BQ481" s="3"/>
      <c r="BR481" s="3"/>
      <c r="BS481" s="3"/>
      <c r="BT481" s="3"/>
      <c r="BU481" s="3"/>
      <c r="BV481" s="3"/>
      <c r="BW481" s="3"/>
      <c r="BX481" s="3"/>
      <c r="BY481" s="3"/>
      <c r="BZ481" s="3"/>
      <c r="CA481" s="3"/>
      <c r="CB481" s="3"/>
      <c r="CC481" s="3"/>
      <c r="CD481" s="3"/>
      <c r="CE481" s="3"/>
      <c r="CF481" s="3"/>
      <c r="CG481" s="3"/>
      <c r="CH481" s="3"/>
      <c r="CI481" s="3"/>
      <c r="CJ481" s="3"/>
      <c r="CK481" s="3"/>
      <c r="CL481" s="3"/>
      <c r="CM481" s="3"/>
      <c r="CN481" s="3"/>
      <c r="CO481" s="3"/>
      <c r="CP481" s="3"/>
      <c r="CQ481" s="3"/>
      <c r="CR481" s="3"/>
      <c r="CS481" s="3"/>
      <c r="CT481" s="3"/>
      <c r="CU481" s="3"/>
      <c r="CV481" s="3"/>
      <c r="CW481" s="3"/>
      <c r="CX481" s="3"/>
      <c r="CY481" s="3"/>
    </row>
    <row r="482" spans="1:103"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c r="AX482" s="3"/>
      <c r="AY482" s="3"/>
      <c r="AZ482" s="3"/>
      <c r="BA482" s="3"/>
      <c r="BB482" s="3"/>
      <c r="BC482" s="3"/>
      <c r="BD482" s="3"/>
      <c r="BE482" s="3"/>
      <c r="BF482" s="3"/>
      <c r="BG482" s="3"/>
      <c r="BH482" s="3"/>
      <c r="BI482" s="3"/>
      <c r="BJ482" s="3"/>
      <c r="BK482" s="3"/>
      <c r="BL482" s="3"/>
      <c r="BM482" s="3"/>
      <c r="BN482" s="3"/>
      <c r="BO482" s="3"/>
      <c r="BP482" s="3"/>
      <c r="BQ482" s="3"/>
      <c r="BR482" s="3"/>
      <c r="BS482" s="3"/>
      <c r="BT482" s="3"/>
      <c r="BU482" s="3"/>
      <c r="BV482" s="3"/>
      <c r="BW482" s="3"/>
      <c r="BX482" s="3"/>
      <c r="BY482" s="3"/>
      <c r="BZ482" s="3"/>
      <c r="CA482" s="3"/>
      <c r="CB482" s="3"/>
      <c r="CC482" s="3"/>
      <c r="CD482" s="3"/>
      <c r="CE482" s="3"/>
      <c r="CF482" s="3"/>
      <c r="CG482" s="3"/>
      <c r="CH482" s="3"/>
      <c r="CI482" s="3"/>
      <c r="CJ482" s="3"/>
      <c r="CK482" s="3"/>
      <c r="CL482" s="3"/>
      <c r="CM482" s="3"/>
      <c r="CN482" s="3"/>
      <c r="CO482" s="3"/>
      <c r="CP482" s="3"/>
      <c r="CQ482" s="3"/>
      <c r="CR482" s="3"/>
      <c r="CS482" s="3"/>
      <c r="CT482" s="3"/>
      <c r="CU482" s="3"/>
      <c r="CV482" s="3"/>
      <c r="CW482" s="3"/>
      <c r="CX482" s="3"/>
      <c r="CY482" s="3"/>
    </row>
    <row r="483" spans="1:103"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c r="AV483" s="3"/>
      <c r="AW483" s="3"/>
      <c r="AX483" s="3"/>
      <c r="AY483" s="3"/>
      <c r="AZ483" s="3"/>
      <c r="BA483" s="3"/>
      <c r="BB483" s="3"/>
      <c r="BC483" s="3"/>
      <c r="BD483" s="3"/>
      <c r="BE483" s="3"/>
      <c r="BF483" s="3"/>
      <c r="BG483" s="3"/>
      <c r="BH483" s="3"/>
      <c r="BI483" s="3"/>
      <c r="BJ483" s="3"/>
      <c r="BK483" s="3"/>
      <c r="BL483" s="3"/>
      <c r="BM483" s="3"/>
      <c r="BN483" s="3"/>
      <c r="BO483" s="3"/>
      <c r="BP483" s="3"/>
      <c r="BQ483" s="3"/>
      <c r="BR483" s="3"/>
      <c r="BS483" s="3"/>
      <c r="BT483" s="3"/>
      <c r="BU483" s="3"/>
      <c r="BV483" s="3"/>
      <c r="BW483" s="3"/>
      <c r="BX483" s="3"/>
      <c r="BY483" s="3"/>
      <c r="BZ483" s="3"/>
      <c r="CA483" s="3"/>
      <c r="CB483" s="3"/>
      <c r="CC483" s="3"/>
      <c r="CD483" s="3"/>
      <c r="CE483" s="3"/>
      <c r="CF483" s="3"/>
      <c r="CG483" s="3"/>
      <c r="CH483" s="3"/>
      <c r="CI483" s="3"/>
      <c r="CJ483" s="3"/>
      <c r="CK483" s="3"/>
      <c r="CL483" s="3"/>
      <c r="CM483" s="3"/>
      <c r="CN483" s="3"/>
      <c r="CO483" s="3"/>
      <c r="CP483" s="3"/>
      <c r="CQ483" s="3"/>
      <c r="CR483" s="3"/>
      <c r="CS483" s="3"/>
      <c r="CT483" s="3"/>
      <c r="CU483" s="3"/>
      <c r="CV483" s="3"/>
      <c r="CW483" s="3"/>
      <c r="CX483" s="3"/>
      <c r="CY483" s="3"/>
    </row>
    <row r="484" spans="1:103"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c r="AX484" s="3"/>
      <c r="AY484" s="3"/>
      <c r="AZ484" s="3"/>
      <c r="BA484" s="3"/>
      <c r="BB484" s="3"/>
      <c r="BC484" s="3"/>
      <c r="BD484" s="3"/>
      <c r="BE484" s="3"/>
      <c r="BF484" s="3"/>
      <c r="BG484" s="3"/>
      <c r="BH484" s="3"/>
      <c r="BI484" s="3"/>
      <c r="BJ484" s="3"/>
      <c r="BK484" s="3"/>
      <c r="BL484" s="3"/>
      <c r="BM484" s="3"/>
      <c r="BN484" s="3"/>
      <c r="BO484" s="3"/>
      <c r="BP484" s="3"/>
      <c r="BQ484" s="3"/>
      <c r="BR484" s="3"/>
      <c r="BS484" s="3"/>
      <c r="BT484" s="3"/>
      <c r="BU484" s="3"/>
      <c r="BV484" s="3"/>
      <c r="BW484" s="3"/>
      <c r="BX484" s="3"/>
      <c r="BY484" s="3"/>
      <c r="BZ484" s="3"/>
      <c r="CA484" s="3"/>
      <c r="CB484" s="3"/>
      <c r="CC484" s="3"/>
      <c r="CD484" s="3"/>
      <c r="CE484" s="3"/>
      <c r="CF484" s="3"/>
      <c r="CG484" s="3"/>
      <c r="CH484" s="3"/>
      <c r="CI484" s="3"/>
      <c r="CJ484" s="3"/>
      <c r="CK484" s="3"/>
      <c r="CL484" s="3"/>
      <c r="CM484" s="3"/>
      <c r="CN484" s="3"/>
      <c r="CO484" s="3"/>
      <c r="CP484" s="3"/>
      <c r="CQ484" s="3"/>
      <c r="CR484" s="3"/>
      <c r="CS484" s="3"/>
      <c r="CT484" s="3"/>
      <c r="CU484" s="3"/>
      <c r="CV484" s="3"/>
      <c r="CW484" s="3"/>
      <c r="CX484" s="3"/>
      <c r="CY484" s="3"/>
    </row>
    <row r="485" spans="1:103"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3"/>
      <c r="AX485" s="3"/>
      <c r="AY485" s="3"/>
      <c r="AZ485" s="3"/>
      <c r="BA485" s="3"/>
      <c r="BB485" s="3"/>
      <c r="BC485" s="3"/>
      <c r="BD485" s="3"/>
      <c r="BE485" s="3"/>
      <c r="BF485" s="3"/>
      <c r="BG485" s="3"/>
      <c r="BH485" s="3"/>
      <c r="BI485" s="3"/>
      <c r="BJ485" s="3"/>
      <c r="BK485" s="3"/>
      <c r="BL485" s="3"/>
      <c r="BM485" s="3"/>
      <c r="BN485" s="3"/>
      <c r="BO485" s="3"/>
      <c r="BP485" s="3"/>
      <c r="BQ485" s="3"/>
      <c r="BR485" s="3"/>
      <c r="BS485" s="3"/>
      <c r="BT485" s="3"/>
      <c r="BU485" s="3"/>
      <c r="BV485" s="3"/>
      <c r="BW485" s="3"/>
      <c r="BX485" s="3"/>
      <c r="BY485" s="3"/>
      <c r="BZ485" s="3"/>
      <c r="CA485" s="3"/>
      <c r="CB485" s="3"/>
      <c r="CC485" s="3"/>
      <c r="CD485" s="3"/>
      <c r="CE485" s="3"/>
      <c r="CF485" s="3"/>
      <c r="CG485" s="3"/>
      <c r="CH485" s="3"/>
      <c r="CI485" s="3"/>
      <c r="CJ485" s="3"/>
      <c r="CK485" s="3"/>
      <c r="CL485" s="3"/>
      <c r="CM485" s="3"/>
      <c r="CN485" s="3"/>
      <c r="CO485" s="3"/>
      <c r="CP485" s="3"/>
      <c r="CQ485" s="3"/>
      <c r="CR485" s="3"/>
      <c r="CS485" s="3"/>
      <c r="CT485" s="3"/>
      <c r="CU485" s="3"/>
      <c r="CV485" s="3"/>
      <c r="CW485" s="3"/>
      <c r="CX485" s="3"/>
      <c r="CY485" s="3"/>
    </row>
    <row r="486" spans="1:103"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c r="AV486" s="3"/>
      <c r="AW486" s="3"/>
      <c r="AX486" s="3"/>
      <c r="AY486" s="3"/>
      <c r="AZ486" s="3"/>
      <c r="BA486" s="3"/>
      <c r="BB486" s="3"/>
      <c r="BC486" s="3"/>
      <c r="BD486" s="3"/>
      <c r="BE486" s="3"/>
      <c r="BF486" s="3"/>
      <c r="BG486" s="3"/>
      <c r="BH486" s="3"/>
      <c r="BI486" s="3"/>
      <c r="BJ486" s="3"/>
      <c r="BK486" s="3"/>
      <c r="BL486" s="3"/>
      <c r="BM486" s="3"/>
      <c r="BN486" s="3"/>
      <c r="BO486" s="3"/>
      <c r="BP486" s="3"/>
      <c r="BQ486" s="3"/>
      <c r="BR486" s="3"/>
      <c r="BS486" s="3"/>
      <c r="BT486" s="3"/>
      <c r="BU486" s="3"/>
      <c r="BV486" s="3"/>
      <c r="BW486" s="3"/>
      <c r="BX486" s="3"/>
      <c r="BY486" s="3"/>
      <c r="BZ486" s="3"/>
      <c r="CA486" s="3"/>
      <c r="CB486" s="3"/>
      <c r="CC486" s="3"/>
      <c r="CD486" s="3"/>
      <c r="CE486" s="3"/>
      <c r="CF486" s="3"/>
      <c r="CG486" s="3"/>
      <c r="CH486" s="3"/>
      <c r="CI486" s="3"/>
      <c r="CJ486" s="3"/>
      <c r="CK486" s="3"/>
      <c r="CL486" s="3"/>
      <c r="CM486" s="3"/>
      <c r="CN486" s="3"/>
      <c r="CO486" s="3"/>
      <c r="CP486" s="3"/>
      <c r="CQ486" s="3"/>
      <c r="CR486" s="3"/>
      <c r="CS486" s="3"/>
      <c r="CT486" s="3"/>
      <c r="CU486" s="3"/>
      <c r="CV486" s="3"/>
      <c r="CW486" s="3"/>
      <c r="CX486" s="3"/>
      <c r="CY486" s="3"/>
    </row>
    <row r="487" spans="1:103"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c r="AV487" s="3"/>
      <c r="AW487" s="3"/>
      <c r="AX487" s="3"/>
      <c r="AY487" s="3"/>
      <c r="AZ487" s="3"/>
      <c r="BA487" s="3"/>
      <c r="BB487" s="3"/>
      <c r="BC487" s="3"/>
      <c r="BD487" s="3"/>
      <c r="BE487" s="3"/>
      <c r="BF487" s="3"/>
      <c r="BG487" s="3"/>
      <c r="BH487" s="3"/>
      <c r="BI487" s="3"/>
      <c r="BJ487" s="3"/>
      <c r="BK487" s="3"/>
      <c r="BL487" s="3"/>
      <c r="BM487" s="3"/>
      <c r="BN487" s="3"/>
      <c r="BO487" s="3"/>
      <c r="BP487" s="3"/>
      <c r="BQ487" s="3"/>
      <c r="BR487" s="3"/>
      <c r="BS487" s="3"/>
      <c r="BT487" s="3"/>
      <c r="BU487" s="3"/>
      <c r="BV487" s="3"/>
      <c r="BW487" s="3"/>
      <c r="BX487" s="3"/>
      <c r="BY487" s="3"/>
      <c r="BZ487" s="3"/>
      <c r="CA487" s="3"/>
      <c r="CB487" s="3"/>
      <c r="CC487" s="3"/>
      <c r="CD487" s="3"/>
      <c r="CE487" s="3"/>
      <c r="CF487" s="3"/>
      <c r="CG487" s="3"/>
      <c r="CH487" s="3"/>
      <c r="CI487" s="3"/>
      <c r="CJ487" s="3"/>
      <c r="CK487" s="3"/>
      <c r="CL487" s="3"/>
      <c r="CM487" s="3"/>
      <c r="CN487" s="3"/>
      <c r="CO487" s="3"/>
      <c r="CP487" s="3"/>
      <c r="CQ487" s="3"/>
      <c r="CR487" s="3"/>
      <c r="CS487" s="3"/>
      <c r="CT487" s="3"/>
      <c r="CU487" s="3"/>
      <c r="CV487" s="3"/>
      <c r="CW487" s="3"/>
      <c r="CX487" s="3"/>
      <c r="CY487" s="3"/>
    </row>
    <row r="488" spans="1:103"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c r="AU488" s="3"/>
      <c r="AV488" s="3"/>
      <c r="AW488" s="3"/>
      <c r="AX488" s="3"/>
      <c r="AY488" s="3"/>
      <c r="AZ488" s="3"/>
      <c r="BA488" s="3"/>
      <c r="BB488" s="3"/>
      <c r="BC488" s="3"/>
      <c r="BD488" s="3"/>
      <c r="BE488" s="3"/>
      <c r="BF488" s="3"/>
      <c r="BG488" s="3"/>
      <c r="BH488" s="3"/>
      <c r="BI488" s="3"/>
      <c r="BJ488" s="3"/>
      <c r="BK488" s="3"/>
      <c r="BL488" s="3"/>
      <c r="BM488" s="3"/>
      <c r="BN488" s="3"/>
      <c r="BO488" s="3"/>
      <c r="BP488" s="3"/>
      <c r="BQ488" s="3"/>
      <c r="BR488" s="3"/>
      <c r="BS488" s="3"/>
      <c r="BT488" s="3"/>
      <c r="BU488" s="3"/>
      <c r="BV488" s="3"/>
      <c r="BW488" s="3"/>
      <c r="BX488" s="3"/>
      <c r="BY488" s="3"/>
      <c r="BZ488" s="3"/>
      <c r="CA488" s="3"/>
      <c r="CB488" s="3"/>
      <c r="CC488" s="3"/>
      <c r="CD488" s="3"/>
      <c r="CE488" s="3"/>
      <c r="CF488" s="3"/>
      <c r="CG488" s="3"/>
      <c r="CH488" s="3"/>
      <c r="CI488" s="3"/>
      <c r="CJ488" s="3"/>
      <c r="CK488" s="3"/>
      <c r="CL488" s="3"/>
      <c r="CM488" s="3"/>
      <c r="CN488" s="3"/>
      <c r="CO488" s="3"/>
      <c r="CP488" s="3"/>
      <c r="CQ488" s="3"/>
      <c r="CR488" s="3"/>
      <c r="CS488" s="3"/>
      <c r="CT488" s="3"/>
      <c r="CU488" s="3"/>
      <c r="CV488" s="3"/>
      <c r="CW488" s="3"/>
      <c r="CX488" s="3"/>
      <c r="CY488" s="3"/>
    </row>
    <row r="489" spans="1:103"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c r="AX489" s="3"/>
      <c r="AY489" s="3"/>
      <c r="AZ489" s="3"/>
      <c r="BA489" s="3"/>
      <c r="BB489" s="3"/>
      <c r="BC489" s="3"/>
      <c r="BD489" s="3"/>
      <c r="BE489" s="3"/>
      <c r="BF489" s="3"/>
      <c r="BG489" s="3"/>
      <c r="BH489" s="3"/>
      <c r="BI489" s="3"/>
      <c r="BJ489" s="3"/>
      <c r="BK489" s="3"/>
      <c r="BL489" s="3"/>
      <c r="BM489" s="3"/>
      <c r="BN489" s="3"/>
      <c r="BO489" s="3"/>
      <c r="BP489" s="3"/>
      <c r="BQ489" s="3"/>
      <c r="BR489" s="3"/>
      <c r="BS489" s="3"/>
      <c r="BT489" s="3"/>
      <c r="BU489" s="3"/>
      <c r="BV489" s="3"/>
      <c r="BW489" s="3"/>
      <c r="BX489" s="3"/>
      <c r="BY489" s="3"/>
      <c r="BZ489" s="3"/>
      <c r="CA489" s="3"/>
      <c r="CB489" s="3"/>
      <c r="CC489" s="3"/>
      <c r="CD489" s="3"/>
      <c r="CE489" s="3"/>
      <c r="CF489" s="3"/>
      <c r="CG489" s="3"/>
      <c r="CH489" s="3"/>
      <c r="CI489" s="3"/>
      <c r="CJ489" s="3"/>
      <c r="CK489" s="3"/>
      <c r="CL489" s="3"/>
      <c r="CM489" s="3"/>
      <c r="CN489" s="3"/>
      <c r="CO489" s="3"/>
      <c r="CP489" s="3"/>
      <c r="CQ489" s="3"/>
      <c r="CR489" s="3"/>
      <c r="CS489" s="3"/>
      <c r="CT489" s="3"/>
      <c r="CU489" s="3"/>
      <c r="CV489" s="3"/>
      <c r="CW489" s="3"/>
      <c r="CX489" s="3"/>
      <c r="CY489" s="3"/>
    </row>
    <row r="490" spans="1:103"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c r="AV490" s="3"/>
      <c r="AW490" s="3"/>
      <c r="AX490" s="3"/>
      <c r="AY490" s="3"/>
      <c r="AZ490" s="3"/>
      <c r="BA490" s="3"/>
      <c r="BB490" s="3"/>
      <c r="BC490" s="3"/>
      <c r="BD490" s="3"/>
      <c r="BE490" s="3"/>
      <c r="BF490" s="3"/>
      <c r="BG490" s="3"/>
      <c r="BH490" s="3"/>
      <c r="BI490" s="3"/>
      <c r="BJ490" s="3"/>
      <c r="BK490" s="3"/>
      <c r="BL490" s="3"/>
      <c r="BM490" s="3"/>
      <c r="BN490" s="3"/>
      <c r="BO490" s="3"/>
      <c r="BP490" s="3"/>
      <c r="BQ490" s="3"/>
      <c r="BR490" s="3"/>
      <c r="BS490" s="3"/>
      <c r="BT490" s="3"/>
      <c r="BU490" s="3"/>
      <c r="BV490" s="3"/>
      <c r="BW490" s="3"/>
      <c r="BX490" s="3"/>
      <c r="BY490" s="3"/>
      <c r="BZ490" s="3"/>
      <c r="CA490" s="3"/>
      <c r="CB490" s="3"/>
      <c r="CC490" s="3"/>
      <c r="CD490" s="3"/>
      <c r="CE490" s="3"/>
      <c r="CF490" s="3"/>
      <c r="CG490" s="3"/>
      <c r="CH490" s="3"/>
      <c r="CI490" s="3"/>
      <c r="CJ490" s="3"/>
      <c r="CK490" s="3"/>
      <c r="CL490" s="3"/>
      <c r="CM490" s="3"/>
      <c r="CN490" s="3"/>
      <c r="CO490" s="3"/>
      <c r="CP490" s="3"/>
      <c r="CQ490" s="3"/>
      <c r="CR490" s="3"/>
      <c r="CS490" s="3"/>
      <c r="CT490" s="3"/>
      <c r="CU490" s="3"/>
      <c r="CV490" s="3"/>
      <c r="CW490" s="3"/>
      <c r="CX490" s="3"/>
      <c r="CY490" s="3"/>
    </row>
    <row r="491" spans="1:103"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c r="AU491" s="3"/>
      <c r="AV491" s="3"/>
      <c r="AW491" s="3"/>
      <c r="AX491" s="3"/>
      <c r="AY491" s="3"/>
      <c r="AZ491" s="3"/>
      <c r="BA491" s="3"/>
      <c r="BB491" s="3"/>
      <c r="BC491" s="3"/>
      <c r="BD491" s="3"/>
      <c r="BE491" s="3"/>
      <c r="BF491" s="3"/>
      <c r="BG491" s="3"/>
      <c r="BH491" s="3"/>
      <c r="BI491" s="3"/>
      <c r="BJ491" s="3"/>
      <c r="BK491" s="3"/>
      <c r="BL491" s="3"/>
      <c r="BM491" s="3"/>
      <c r="BN491" s="3"/>
      <c r="BO491" s="3"/>
      <c r="BP491" s="3"/>
      <c r="BQ491" s="3"/>
      <c r="BR491" s="3"/>
      <c r="BS491" s="3"/>
      <c r="BT491" s="3"/>
      <c r="BU491" s="3"/>
      <c r="BV491" s="3"/>
      <c r="BW491" s="3"/>
      <c r="BX491" s="3"/>
      <c r="BY491" s="3"/>
      <c r="BZ491" s="3"/>
      <c r="CA491" s="3"/>
      <c r="CB491" s="3"/>
      <c r="CC491" s="3"/>
      <c r="CD491" s="3"/>
      <c r="CE491" s="3"/>
      <c r="CF491" s="3"/>
      <c r="CG491" s="3"/>
      <c r="CH491" s="3"/>
      <c r="CI491" s="3"/>
      <c r="CJ491" s="3"/>
      <c r="CK491" s="3"/>
      <c r="CL491" s="3"/>
      <c r="CM491" s="3"/>
      <c r="CN491" s="3"/>
      <c r="CO491" s="3"/>
      <c r="CP491" s="3"/>
      <c r="CQ491" s="3"/>
      <c r="CR491" s="3"/>
      <c r="CS491" s="3"/>
      <c r="CT491" s="3"/>
      <c r="CU491" s="3"/>
      <c r="CV491" s="3"/>
      <c r="CW491" s="3"/>
      <c r="CX491" s="3"/>
      <c r="CY491" s="3"/>
    </row>
    <row r="492" spans="1:103"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c r="AW492" s="3"/>
      <c r="AX492" s="3"/>
      <c r="AY492" s="3"/>
      <c r="AZ492" s="3"/>
      <c r="BA492" s="3"/>
      <c r="BB492" s="3"/>
      <c r="BC492" s="3"/>
      <c r="BD492" s="3"/>
      <c r="BE492" s="3"/>
      <c r="BF492" s="3"/>
      <c r="BG492" s="3"/>
      <c r="BH492" s="3"/>
      <c r="BI492" s="3"/>
      <c r="BJ492" s="3"/>
      <c r="BK492" s="3"/>
      <c r="BL492" s="3"/>
      <c r="BM492" s="3"/>
      <c r="BN492" s="3"/>
      <c r="BO492" s="3"/>
      <c r="BP492" s="3"/>
      <c r="BQ492" s="3"/>
      <c r="BR492" s="3"/>
      <c r="BS492" s="3"/>
      <c r="BT492" s="3"/>
      <c r="BU492" s="3"/>
      <c r="BV492" s="3"/>
      <c r="BW492" s="3"/>
      <c r="BX492" s="3"/>
      <c r="BY492" s="3"/>
      <c r="BZ492" s="3"/>
      <c r="CA492" s="3"/>
      <c r="CB492" s="3"/>
      <c r="CC492" s="3"/>
      <c r="CD492" s="3"/>
      <c r="CE492" s="3"/>
      <c r="CF492" s="3"/>
      <c r="CG492" s="3"/>
      <c r="CH492" s="3"/>
      <c r="CI492" s="3"/>
      <c r="CJ492" s="3"/>
      <c r="CK492" s="3"/>
      <c r="CL492" s="3"/>
      <c r="CM492" s="3"/>
      <c r="CN492" s="3"/>
      <c r="CO492" s="3"/>
      <c r="CP492" s="3"/>
      <c r="CQ492" s="3"/>
      <c r="CR492" s="3"/>
      <c r="CS492" s="3"/>
      <c r="CT492" s="3"/>
      <c r="CU492" s="3"/>
      <c r="CV492" s="3"/>
      <c r="CW492" s="3"/>
      <c r="CX492" s="3"/>
      <c r="CY492" s="3"/>
    </row>
    <row r="493" spans="1:103"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c r="AU493" s="3"/>
      <c r="AV493" s="3"/>
      <c r="AW493" s="3"/>
      <c r="AX493" s="3"/>
      <c r="AY493" s="3"/>
      <c r="AZ493" s="3"/>
      <c r="BA493" s="3"/>
      <c r="BB493" s="3"/>
      <c r="BC493" s="3"/>
      <c r="BD493" s="3"/>
      <c r="BE493" s="3"/>
      <c r="BF493" s="3"/>
      <c r="BG493" s="3"/>
      <c r="BH493" s="3"/>
      <c r="BI493" s="3"/>
      <c r="BJ493" s="3"/>
      <c r="BK493" s="3"/>
      <c r="BL493" s="3"/>
      <c r="BM493" s="3"/>
      <c r="BN493" s="3"/>
      <c r="BO493" s="3"/>
      <c r="BP493" s="3"/>
      <c r="BQ493" s="3"/>
      <c r="BR493" s="3"/>
      <c r="BS493" s="3"/>
      <c r="BT493" s="3"/>
      <c r="BU493" s="3"/>
      <c r="BV493" s="3"/>
      <c r="BW493" s="3"/>
      <c r="BX493" s="3"/>
      <c r="BY493" s="3"/>
      <c r="BZ493" s="3"/>
      <c r="CA493" s="3"/>
      <c r="CB493" s="3"/>
      <c r="CC493" s="3"/>
      <c r="CD493" s="3"/>
      <c r="CE493" s="3"/>
      <c r="CF493" s="3"/>
      <c r="CG493" s="3"/>
      <c r="CH493" s="3"/>
      <c r="CI493" s="3"/>
      <c r="CJ493" s="3"/>
      <c r="CK493" s="3"/>
      <c r="CL493" s="3"/>
      <c r="CM493" s="3"/>
      <c r="CN493" s="3"/>
      <c r="CO493" s="3"/>
      <c r="CP493" s="3"/>
      <c r="CQ493" s="3"/>
      <c r="CR493" s="3"/>
      <c r="CS493" s="3"/>
      <c r="CT493" s="3"/>
      <c r="CU493" s="3"/>
      <c r="CV493" s="3"/>
      <c r="CW493" s="3"/>
      <c r="CX493" s="3"/>
      <c r="CY493" s="3"/>
    </row>
    <row r="494" spans="1:103"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c r="AW494" s="3"/>
      <c r="AX494" s="3"/>
      <c r="AY494" s="3"/>
      <c r="AZ494" s="3"/>
      <c r="BA494" s="3"/>
      <c r="BB494" s="3"/>
      <c r="BC494" s="3"/>
      <c r="BD494" s="3"/>
      <c r="BE494" s="3"/>
      <c r="BF494" s="3"/>
      <c r="BG494" s="3"/>
      <c r="BH494" s="3"/>
      <c r="BI494" s="3"/>
      <c r="BJ494" s="3"/>
      <c r="BK494" s="3"/>
      <c r="BL494" s="3"/>
      <c r="BM494" s="3"/>
      <c r="BN494" s="3"/>
      <c r="BO494" s="3"/>
      <c r="BP494" s="3"/>
      <c r="BQ494" s="3"/>
      <c r="BR494" s="3"/>
      <c r="BS494" s="3"/>
      <c r="BT494" s="3"/>
      <c r="BU494" s="3"/>
      <c r="BV494" s="3"/>
      <c r="BW494" s="3"/>
      <c r="BX494" s="3"/>
      <c r="BY494" s="3"/>
      <c r="BZ494" s="3"/>
      <c r="CA494" s="3"/>
      <c r="CB494" s="3"/>
      <c r="CC494" s="3"/>
      <c r="CD494" s="3"/>
      <c r="CE494" s="3"/>
      <c r="CF494" s="3"/>
      <c r="CG494" s="3"/>
      <c r="CH494" s="3"/>
      <c r="CI494" s="3"/>
      <c r="CJ494" s="3"/>
      <c r="CK494" s="3"/>
      <c r="CL494" s="3"/>
      <c r="CM494" s="3"/>
      <c r="CN494" s="3"/>
      <c r="CO494" s="3"/>
      <c r="CP494" s="3"/>
      <c r="CQ494" s="3"/>
      <c r="CR494" s="3"/>
      <c r="CS494" s="3"/>
      <c r="CT494" s="3"/>
      <c r="CU494" s="3"/>
      <c r="CV494" s="3"/>
      <c r="CW494" s="3"/>
      <c r="CX494" s="3"/>
      <c r="CY494" s="3"/>
    </row>
    <row r="495" spans="1:103"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c r="AW495" s="3"/>
      <c r="AX495" s="3"/>
      <c r="AY495" s="3"/>
      <c r="AZ495" s="3"/>
      <c r="BA495" s="3"/>
      <c r="BB495" s="3"/>
      <c r="BC495" s="3"/>
      <c r="BD495" s="3"/>
      <c r="BE495" s="3"/>
      <c r="BF495" s="3"/>
      <c r="BG495" s="3"/>
      <c r="BH495" s="3"/>
      <c r="BI495" s="3"/>
      <c r="BJ495" s="3"/>
      <c r="BK495" s="3"/>
      <c r="BL495" s="3"/>
      <c r="BM495" s="3"/>
      <c r="BN495" s="3"/>
      <c r="BO495" s="3"/>
      <c r="BP495" s="3"/>
      <c r="BQ495" s="3"/>
      <c r="BR495" s="3"/>
      <c r="BS495" s="3"/>
      <c r="BT495" s="3"/>
      <c r="BU495" s="3"/>
      <c r="BV495" s="3"/>
      <c r="BW495" s="3"/>
      <c r="BX495" s="3"/>
      <c r="BY495" s="3"/>
      <c r="BZ495" s="3"/>
      <c r="CA495" s="3"/>
      <c r="CB495" s="3"/>
      <c r="CC495" s="3"/>
      <c r="CD495" s="3"/>
      <c r="CE495" s="3"/>
      <c r="CF495" s="3"/>
      <c r="CG495" s="3"/>
      <c r="CH495" s="3"/>
      <c r="CI495" s="3"/>
      <c r="CJ495" s="3"/>
      <c r="CK495" s="3"/>
      <c r="CL495" s="3"/>
      <c r="CM495" s="3"/>
      <c r="CN495" s="3"/>
      <c r="CO495" s="3"/>
      <c r="CP495" s="3"/>
      <c r="CQ495" s="3"/>
      <c r="CR495" s="3"/>
      <c r="CS495" s="3"/>
      <c r="CT495" s="3"/>
      <c r="CU495" s="3"/>
      <c r="CV495" s="3"/>
      <c r="CW495" s="3"/>
      <c r="CX495" s="3"/>
      <c r="CY495" s="3"/>
    </row>
    <row r="496" spans="1:103"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c r="AT496" s="3"/>
      <c r="AU496" s="3"/>
      <c r="AV496" s="3"/>
      <c r="AW496" s="3"/>
      <c r="AX496" s="3"/>
      <c r="AY496" s="3"/>
      <c r="AZ496" s="3"/>
      <c r="BA496" s="3"/>
      <c r="BB496" s="3"/>
      <c r="BC496" s="3"/>
      <c r="BD496" s="3"/>
      <c r="BE496" s="3"/>
      <c r="BF496" s="3"/>
      <c r="BG496" s="3"/>
      <c r="BH496" s="3"/>
      <c r="BI496" s="3"/>
      <c r="BJ496" s="3"/>
      <c r="BK496" s="3"/>
      <c r="BL496" s="3"/>
      <c r="BM496" s="3"/>
      <c r="BN496" s="3"/>
      <c r="BO496" s="3"/>
      <c r="BP496" s="3"/>
      <c r="BQ496" s="3"/>
      <c r="BR496" s="3"/>
      <c r="BS496" s="3"/>
      <c r="BT496" s="3"/>
      <c r="BU496" s="3"/>
      <c r="BV496" s="3"/>
      <c r="BW496" s="3"/>
      <c r="BX496" s="3"/>
      <c r="BY496" s="3"/>
      <c r="BZ496" s="3"/>
      <c r="CA496" s="3"/>
      <c r="CB496" s="3"/>
      <c r="CC496" s="3"/>
      <c r="CD496" s="3"/>
      <c r="CE496" s="3"/>
      <c r="CF496" s="3"/>
      <c r="CG496" s="3"/>
      <c r="CH496" s="3"/>
      <c r="CI496" s="3"/>
      <c r="CJ496" s="3"/>
      <c r="CK496" s="3"/>
      <c r="CL496" s="3"/>
      <c r="CM496" s="3"/>
      <c r="CN496" s="3"/>
      <c r="CO496" s="3"/>
      <c r="CP496" s="3"/>
      <c r="CQ496" s="3"/>
      <c r="CR496" s="3"/>
      <c r="CS496" s="3"/>
      <c r="CT496" s="3"/>
      <c r="CU496" s="3"/>
      <c r="CV496" s="3"/>
      <c r="CW496" s="3"/>
      <c r="CX496" s="3"/>
      <c r="CY496" s="3"/>
    </row>
    <row r="497" spans="1:103"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c r="AU497" s="3"/>
      <c r="AV497" s="3"/>
      <c r="AW497" s="3"/>
      <c r="AX497" s="3"/>
      <c r="AY497" s="3"/>
      <c r="AZ497" s="3"/>
      <c r="BA497" s="3"/>
      <c r="BB497" s="3"/>
      <c r="BC497" s="3"/>
      <c r="BD497" s="3"/>
      <c r="BE497" s="3"/>
      <c r="BF497" s="3"/>
      <c r="BG497" s="3"/>
      <c r="BH497" s="3"/>
      <c r="BI497" s="3"/>
      <c r="BJ497" s="3"/>
      <c r="BK497" s="3"/>
      <c r="BL497" s="3"/>
      <c r="BM497" s="3"/>
      <c r="BN497" s="3"/>
      <c r="BO497" s="3"/>
      <c r="BP497" s="3"/>
      <c r="BQ497" s="3"/>
      <c r="BR497" s="3"/>
      <c r="BS497" s="3"/>
      <c r="BT497" s="3"/>
      <c r="BU497" s="3"/>
      <c r="BV497" s="3"/>
      <c r="BW497" s="3"/>
      <c r="BX497" s="3"/>
      <c r="BY497" s="3"/>
      <c r="BZ497" s="3"/>
      <c r="CA497" s="3"/>
      <c r="CB497" s="3"/>
      <c r="CC497" s="3"/>
      <c r="CD497" s="3"/>
      <c r="CE497" s="3"/>
      <c r="CF497" s="3"/>
      <c r="CG497" s="3"/>
      <c r="CH497" s="3"/>
      <c r="CI497" s="3"/>
      <c r="CJ497" s="3"/>
      <c r="CK497" s="3"/>
      <c r="CL497" s="3"/>
      <c r="CM497" s="3"/>
      <c r="CN497" s="3"/>
      <c r="CO497" s="3"/>
      <c r="CP497" s="3"/>
      <c r="CQ497" s="3"/>
      <c r="CR497" s="3"/>
      <c r="CS497" s="3"/>
      <c r="CT497" s="3"/>
      <c r="CU497" s="3"/>
      <c r="CV497" s="3"/>
      <c r="CW497" s="3"/>
      <c r="CX497" s="3"/>
      <c r="CY497" s="3"/>
    </row>
    <row r="498" spans="1:103"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c r="AT498" s="3"/>
      <c r="AU498" s="3"/>
      <c r="AV498" s="3"/>
      <c r="AW498" s="3"/>
      <c r="AX498" s="3"/>
      <c r="AY498" s="3"/>
      <c r="AZ498" s="3"/>
      <c r="BA498" s="3"/>
      <c r="BB498" s="3"/>
      <c r="BC498" s="3"/>
      <c r="BD498" s="3"/>
      <c r="BE498" s="3"/>
      <c r="BF498" s="3"/>
      <c r="BG498" s="3"/>
      <c r="BH498" s="3"/>
      <c r="BI498" s="3"/>
      <c r="BJ498" s="3"/>
      <c r="BK498" s="3"/>
      <c r="BL498" s="3"/>
      <c r="BM498" s="3"/>
      <c r="BN498" s="3"/>
      <c r="BO498" s="3"/>
      <c r="BP498" s="3"/>
      <c r="BQ498" s="3"/>
      <c r="BR498" s="3"/>
      <c r="BS498" s="3"/>
      <c r="BT498" s="3"/>
      <c r="BU498" s="3"/>
      <c r="BV498" s="3"/>
      <c r="BW498" s="3"/>
      <c r="BX498" s="3"/>
      <c r="BY498" s="3"/>
      <c r="BZ498" s="3"/>
      <c r="CA498" s="3"/>
      <c r="CB498" s="3"/>
      <c r="CC498" s="3"/>
      <c r="CD498" s="3"/>
      <c r="CE498" s="3"/>
      <c r="CF498" s="3"/>
      <c r="CG498" s="3"/>
      <c r="CH498" s="3"/>
      <c r="CI498" s="3"/>
      <c r="CJ498" s="3"/>
      <c r="CK498" s="3"/>
      <c r="CL498" s="3"/>
      <c r="CM498" s="3"/>
      <c r="CN498" s="3"/>
      <c r="CO498" s="3"/>
      <c r="CP498" s="3"/>
      <c r="CQ498" s="3"/>
      <c r="CR498" s="3"/>
      <c r="CS498" s="3"/>
      <c r="CT498" s="3"/>
      <c r="CU498" s="3"/>
      <c r="CV498" s="3"/>
      <c r="CW498" s="3"/>
      <c r="CX498" s="3"/>
      <c r="CY498" s="3"/>
    </row>
    <row r="499" spans="1:103"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c r="AV499" s="3"/>
      <c r="AW499" s="3"/>
      <c r="AX499" s="3"/>
      <c r="AY499" s="3"/>
      <c r="AZ499" s="3"/>
      <c r="BA499" s="3"/>
      <c r="BB499" s="3"/>
      <c r="BC499" s="3"/>
      <c r="BD499" s="3"/>
      <c r="BE499" s="3"/>
      <c r="BF499" s="3"/>
      <c r="BG499" s="3"/>
      <c r="BH499" s="3"/>
      <c r="BI499" s="3"/>
      <c r="BJ499" s="3"/>
      <c r="BK499" s="3"/>
      <c r="BL499" s="3"/>
      <c r="BM499" s="3"/>
      <c r="BN499" s="3"/>
      <c r="BO499" s="3"/>
      <c r="BP499" s="3"/>
      <c r="BQ499" s="3"/>
      <c r="BR499" s="3"/>
      <c r="BS499" s="3"/>
      <c r="BT499" s="3"/>
      <c r="BU499" s="3"/>
      <c r="BV499" s="3"/>
      <c r="BW499" s="3"/>
      <c r="BX499" s="3"/>
      <c r="BY499" s="3"/>
      <c r="BZ499" s="3"/>
      <c r="CA499" s="3"/>
      <c r="CB499" s="3"/>
      <c r="CC499" s="3"/>
      <c r="CD499" s="3"/>
      <c r="CE499" s="3"/>
      <c r="CF499" s="3"/>
      <c r="CG499" s="3"/>
      <c r="CH499" s="3"/>
      <c r="CI499" s="3"/>
      <c r="CJ499" s="3"/>
      <c r="CK499" s="3"/>
      <c r="CL499" s="3"/>
      <c r="CM499" s="3"/>
      <c r="CN499" s="3"/>
      <c r="CO499" s="3"/>
      <c r="CP499" s="3"/>
      <c r="CQ499" s="3"/>
      <c r="CR499" s="3"/>
      <c r="CS499" s="3"/>
      <c r="CT499" s="3"/>
      <c r="CU499" s="3"/>
      <c r="CV499" s="3"/>
      <c r="CW499" s="3"/>
      <c r="CX499" s="3"/>
      <c r="CY499" s="3"/>
    </row>
    <row r="500" spans="1:103"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c r="AT500" s="3"/>
      <c r="AU500" s="3"/>
      <c r="AV500" s="3"/>
      <c r="AW500" s="3"/>
      <c r="AX500" s="3"/>
      <c r="AY500" s="3"/>
      <c r="AZ500" s="3"/>
      <c r="BA500" s="3"/>
      <c r="BB500" s="3"/>
      <c r="BC500" s="3"/>
      <c r="BD500" s="3"/>
      <c r="BE500" s="3"/>
      <c r="BF500" s="3"/>
      <c r="BG500" s="3"/>
      <c r="BH500" s="3"/>
      <c r="BI500" s="3"/>
      <c r="BJ500" s="3"/>
      <c r="BK500" s="3"/>
      <c r="BL500" s="3"/>
      <c r="BM500" s="3"/>
      <c r="BN500" s="3"/>
      <c r="BO500" s="3"/>
      <c r="BP500" s="3"/>
      <c r="BQ500" s="3"/>
      <c r="BR500" s="3"/>
      <c r="BS500" s="3"/>
      <c r="BT500" s="3"/>
      <c r="BU500" s="3"/>
      <c r="BV500" s="3"/>
      <c r="BW500" s="3"/>
      <c r="BX500" s="3"/>
      <c r="BY500" s="3"/>
      <c r="BZ500" s="3"/>
      <c r="CA500" s="3"/>
      <c r="CB500" s="3"/>
      <c r="CC500" s="3"/>
      <c r="CD500" s="3"/>
      <c r="CE500" s="3"/>
      <c r="CF500" s="3"/>
      <c r="CG500" s="3"/>
      <c r="CH500" s="3"/>
      <c r="CI500" s="3"/>
      <c r="CJ500" s="3"/>
      <c r="CK500" s="3"/>
      <c r="CL500" s="3"/>
      <c r="CM500" s="3"/>
      <c r="CN500" s="3"/>
      <c r="CO500" s="3"/>
      <c r="CP500" s="3"/>
      <c r="CQ500" s="3"/>
      <c r="CR500" s="3"/>
      <c r="CS500" s="3"/>
      <c r="CT500" s="3"/>
      <c r="CU500" s="3"/>
      <c r="CV500" s="3"/>
      <c r="CW500" s="3"/>
      <c r="CX500" s="3"/>
      <c r="CY500" s="3"/>
    </row>
    <row r="501" spans="1:103"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c r="AS501" s="3"/>
      <c r="AT501" s="3"/>
      <c r="AU501" s="3"/>
      <c r="AV501" s="3"/>
      <c r="AW501" s="3"/>
      <c r="AX501" s="3"/>
      <c r="AY501" s="3"/>
      <c r="AZ501" s="3"/>
      <c r="BA501" s="3"/>
      <c r="BB501" s="3"/>
      <c r="BC501" s="3"/>
      <c r="BD501" s="3"/>
      <c r="BE501" s="3"/>
      <c r="BF501" s="3"/>
      <c r="BG501" s="3"/>
      <c r="BH501" s="3"/>
      <c r="BI501" s="3"/>
      <c r="BJ501" s="3"/>
      <c r="BK501" s="3"/>
      <c r="BL501" s="3"/>
      <c r="BM501" s="3"/>
      <c r="BN501" s="3"/>
      <c r="BO501" s="3"/>
      <c r="BP501" s="3"/>
      <c r="BQ501" s="3"/>
      <c r="BR501" s="3"/>
      <c r="BS501" s="3"/>
      <c r="BT501" s="3"/>
      <c r="BU501" s="3"/>
      <c r="BV501" s="3"/>
      <c r="BW501" s="3"/>
      <c r="BX501" s="3"/>
      <c r="BY501" s="3"/>
      <c r="BZ501" s="3"/>
      <c r="CA501" s="3"/>
      <c r="CB501" s="3"/>
      <c r="CC501" s="3"/>
      <c r="CD501" s="3"/>
      <c r="CE501" s="3"/>
      <c r="CF501" s="3"/>
      <c r="CG501" s="3"/>
      <c r="CH501" s="3"/>
      <c r="CI501" s="3"/>
      <c r="CJ501" s="3"/>
      <c r="CK501" s="3"/>
      <c r="CL501" s="3"/>
      <c r="CM501" s="3"/>
      <c r="CN501" s="3"/>
      <c r="CO501" s="3"/>
      <c r="CP501" s="3"/>
      <c r="CQ501" s="3"/>
      <c r="CR501" s="3"/>
      <c r="CS501" s="3"/>
      <c r="CT501" s="3"/>
      <c r="CU501" s="3"/>
      <c r="CV501" s="3"/>
      <c r="CW501" s="3"/>
      <c r="CX501" s="3"/>
      <c r="CY501" s="3"/>
    </row>
    <row r="502" spans="1:103"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c r="AU502" s="3"/>
      <c r="AV502" s="3"/>
      <c r="AW502" s="3"/>
      <c r="AX502" s="3"/>
      <c r="AY502" s="3"/>
      <c r="AZ502" s="3"/>
      <c r="BA502" s="3"/>
      <c r="BB502" s="3"/>
      <c r="BC502" s="3"/>
      <c r="BD502" s="3"/>
      <c r="BE502" s="3"/>
      <c r="BF502" s="3"/>
      <c r="BG502" s="3"/>
      <c r="BH502" s="3"/>
      <c r="BI502" s="3"/>
      <c r="BJ502" s="3"/>
      <c r="BK502" s="3"/>
      <c r="BL502" s="3"/>
      <c r="BM502" s="3"/>
      <c r="BN502" s="3"/>
      <c r="BO502" s="3"/>
      <c r="BP502" s="3"/>
      <c r="BQ502" s="3"/>
      <c r="BR502" s="3"/>
      <c r="BS502" s="3"/>
      <c r="BT502" s="3"/>
      <c r="BU502" s="3"/>
      <c r="BV502" s="3"/>
      <c r="BW502" s="3"/>
      <c r="BX502" s="3"/>
      <c r="BY502" s="3"/>
      <c r="BZ502" s="3"/>
      <c r="CA502" s="3"/>
      <c r="CB502" s="3"/>
      <c r="CC502" s="3"/>
      <c r="CD502" s="3"/>
      <c r="CE502" s="3"/>
      <c r="CF502" s="3"/>
      <c r="CG502" s="3"/>
      <c r="CH502" s="3"/>
      <c r="CI502" s="3"/>
      <c r="CJ502" s="3"/>
      <c r="CK502" s="3"/>
      <c r="CL502" s="3"/>
      <c r="CM502" s="3"/>
      <c r="CN502" s="3"/>
      <c r="CO502" s="3"/>
      <c r="CP502" s="3"/>
      <c r="CQ502" s="3"/>
      <c r="CR502" s="3"/>
      <c r="CS502" s="3"/>
      <c r="CT502" s="3"/>
      <c r="CU502" s="3"/>
      <c r="CV502" s="3"/>
      <c r="CW502" s="3"/>
      <c r="CX502" s="3"/>
      <c r="CY502" s="3"/>
    </row>
    <row r="503" spans="1:103"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c r="AT503" s="3"/>
      <c r="AU503" s="3"/>
      <c r="AV503" s="3"/>
      <c r="AW503" s="3"/>
      <c r="AX503" s="3"/>
      <c r="AY503" s="3"/>
      <c r="AZ503" s="3"/>
      <c r="BA503" s="3"/>
      <c r="BB503" s="3"/>
      <c r="BC503" s="3"/>
      <c r="BD503" s="3"/>
      <c r="BE503" s="3"/>
      <c r="BF503" s="3"/>
      <c r="BG503" s="3"/>
      <c r="BH503" s="3"/>
      <c r="BI503" s="3"/>
      <c r="BJ503" s="3"/>
      <c r="BK503" s="3"/>
      <c r="BL503" s="3"/>
      <c r="BM503" s="3"/>
      <c r="BN503" s="3"/>
      <c r="BO503" s="3"/>
      <c r="BP503" s="3"/>
      <c r="BQ503" s="3"/>
      <c r="BR503" s="3"/>
      <c r="BS503" s="3"/>
      <c r="BT503" s="3"/>
      <c r="BU503" s="3"/>
      <c r="BV503" s="3"/>
      <c r="BW503" s="3"/>
      <c r="BX503" s="3"/>
      <c r="BY503" s="3"/>
      <c r="BZ503" s="3"/>
      <c r="CA503" s="3"/>
      <c r="CB503" s="3"/>
      <c r="CC503" s="3"/>
      <c r="CD503" s="3"/>
      <c r="CE503" s="3"/>
      <c r="CF503" s="3"/>
      <c r="CG503" s="3"/>
      <c r="CH503" s="3"/>
      <c r="CI503" s="3"/>
      <c r="CJ503" s="3"/>
      <c r="CK503" s="3"/>
      <c r="CL503" s="3"/>
      <c r="CM503" s="3"/>
      <c r="CN503" s="3"/>
      <c r="CO503" s="3"/>
      <c r="CP503" s="3"/>
      <c r="CQ503" s="3"/>
      <c r="CR503" s="3"/>
      <c r="CS503" s="3"/>
      <c r="CT503" s="3"/>
      <c r="CU503" s="3"/>
      <c r="CV503" s="3"/>
      <c r="CW503" s="3"/>
      <c r="CX503" s="3"/>
      <c r="CY503" s="3"/>
    </row>
    <row r="504" spans="1:103"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c r="AX504" s="3"/>
      <c r="AY504" s="3"/>
      <c r="AZ504" s="3"/>
      <c r="BA504" s="3"/>
      <c r="BB504" s="3"/>
      <c r="BC504" s="3"/>
      <c r="BD504" s="3"/>
      <c r="BE504" s="3"/>
      <c r="BF504" s="3"/>
      <c r="BG504" s="3"/>
      <c r="BH504" s="3"/>
      <c r="BI504" s="3"/>
      <c r="BJ504" s="3"/>
      <c r="BK504" s="3"/>
      <c r="BL504" s="3"/>
      <c r="BM504" s="3"/>
      <c r="BN504" s="3"/>
      <c r="BO504" s="3"/>
      <c r="BP504" s="3"/>
      <c r="BQ504" s="3"/>
      <c r="BR504" s="3"/>
      <c r="BS504" s="3"/>
      <c r="BT504" s="3"/>
      <c r="BU504" s="3"/>
      <c r="BV504" s="3"/>
      <c r="BW504" s="3"/>
      <c r="BX504" s="3"/>
      <c r="BY504" s="3"/>
      <c r="BZ504" s="3"/>
      <c r="CA504" s="3"/>
      <c r="CB504" s="3"/>
      <c r="CC504" s="3"/>
      <c r="CD504" s="3"/>
      <c r="CE504" s="3"/>
      <c r="CF504" s="3"/>
      <c r="CG504" s="3"/>
      <c r="CH504" s="3"/>
      <c r="CI504" s="3"/>
      <c r="CJ504" s="3"/>
      <c r="CK504" s="3"/>
      <c r="CL504" s="3"/>
      <c r="CM504" s="3"/>
      <c r="CN504" s="3"/>
      <c r="CO504" s="3"/>
      <c r="CP504" s="3"/>
      <c r="CQ504" s="3"/>
      <c r="CR504" s="3"/>
      <c r="CS504" s="3"/>
      <c r="CT504" s="3"/>
      <c r="CU504" s="3"/>
      <c r="CV504" s="3"/>
      <c r="CW504" s="3"/>
      <c r="CX504" s="3"/>
      <c r="CY504" s="3"/>
    </row>
    <row r="505" spans="1:103"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c r="AX505" s="3"/>
      <c r="AY505" s="3"/>
      <c r="AZ505" s="3"/>
      <c r="BA505" s="3"/>
      <c r="BB505" s="3"/>
      <c r="BC505" s="3"/>
      <c r="BD505" s="3"/>
      <c r="BE505" s="3"/>
      <c r="BF505" s="3"/>
      <c r="BG505" s="3"/>
      <c r="BH505" s="3"/>
      <c r="BI505" s="3"/>
      <c r="BJ505" s="3"/>
      <c r="BK505" s="3"/>
      <c r="BL505" s="3"/>
      <c r="BM505" s="3"/>
      <c r="BN505" s="3"/>
      <c r="BO505" s="3"/>
      <c r="BP505" s="3"/>
      <c r="BQ505" s="3"/>
      <c r="BR505" s="3"/>
      <c r="BS505" s="3"/>
      <c r="BT505" s="3"/>
      <c r="BU505" s="3"/>
      <c r="BV505" s="3"/>
      <c r="BW505" s="3"/>
      <c r="BX505" s="3"/>
      <c r="BY505" s="3"/>
      <c r="BZ505" s="3"/>
      <c r="CA505" s="3"/>
      <c r="CB505" s="3"/>
      <c r="CC505" s="3"/>
      <c r="CD505" s="3"/>
      <c r="CE505" s="3"/>
      <c r="CF505" s="3"/>
      <c r="CG505" s="3"/>
      <c r="CH505" s="3"/>
      <c r="CI505" s="3"/>
      <c r="CJ505" s="3"/>
      <c r="CK505" s="3"/>
      <c r="CL505" s="3"/>
      <c r="CM505" s="3"/>
      <c r="CN505" s="3"/>
      <c r="CO505" s="3"/>
      <c r="CP505" s="3"/>
      <c r="CQ505" s="3"/>
      <c r="CR505" s="3"/>
      <c r="CS505" s="3"/>
      <c r="CT505" s="3"/>
      <c r="CU505" s="3"/>
      <c r="CV505" s="3"/>
      <c r="CW505" s="3"/>
      <c r="CX505" s="3"/>
      <c r="CY505" s="3"/>
    </row>
    <row r="506" spans="1:103"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c r="AU506" s="3"/>
      <c r="AV506" s="3"/>
      <c r="AW506" s="3"/>
      <c r="AX506" s="3"/>
      <c r="AY506" s="3"/>
      <c r="AZ506" s="3"/>
      <c r="BA506" s="3"/>
      <c r="BB506" s="3"/>
      <c r="BC506" s="3"/>
      <c r="BD506" s="3"/>
      <c r="BE506" s="3"/>
      <c r="BF506" s="3"/>
      <c r="BG506" s="3"/>
      <c r="BH506" s="3"/>
      <c r="BI506" s="3"/>
      <c r="BJ506" s="3"/>
      <c r="BK506" s="3"/>
      <c r="BL506" s="3"/>
      <c r="BM506" s="3"/>
      <c r="BN506" s="3"/>
      <c r="BO506" s="3"/>
      <c r="BP506" s="3"/>
      <c r="BQ506" s="3"/>
      <c r="BR506" s="3"/>
      <c r="BS506" s="3"/>
      <c r="BT506" s="3"/>
      <c r="BU506" s="3"/>
      <c r="BV506" s="3"/>
      <c r="BW506" s="3"/>
      <c r="BX506" s="3"/>
      <c r="BY506" s="3"/>
      <c r="BZ506" s="3"/>
      <c r="CA506" s="3"/>
      <c r="CB506" s="3"/>
      <c r="CC506" s="3"/>
      <c r="CD506" s="3"/>
      <c r="CE506" s="3"/>
      <c r="CF506" s="3"/>
      <c r="CG506" s="3"/>
      <c r="CH506" s="3"/>
      <c r="CI506" s="3"/>
      <c r="CJ506" s="3"/>
      <c r="CK506" s="3"/>
      <c r="CL506" s="3"/>
      <c r="CM506" s="3"/>
      <c r="CN506" s="3"/>
      <c r="CO506" s="3"/>
      <c r="CP506" s="3"/>
      <c r="CQ506" s="3"/>
      <c r="CR506" s="3"/>
      <c r="CS506" s="3"/>
      <c r="CT506" s="3"/>
      <c r="CU506" s="3"/>
      <c r="CV506" s="3"/>
      <c r="CW506" s="3"/>
      <c r="CX506" s="3"/>
      <c r="CY506" s="3"/>
    </row>
    <row r="507" spans="1:103"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c r="AV507" s="3"/>
      <c r="AW507" s="3"/>
      <c r="AX507" s="3"/>
      <c r="AY507" s="3"/>
      <c r="AZ507" s="3"/>
      <c r="BA507" s="3"/>
      <c r="BB507" s="3"/>
      <c r="BC507" s="3"/>
      <c r="BD507" s="3"/>
      <c r="BE507" s="3"/>
      <c r="BF507" s="3"/>
      <c r="BG507" s="3"/>
      <c r="BH507" s="3"/>
      <c r="BI507" s="3"/>
      <c r="BJ507" s="3"/>
      <c r="BK507" s="3"/>
      <c r="BL507" s="3"/>
      <c r="BM507" s="3"/>
      <c r="BN507" s="3"/>
      <c r="BO507" s="3"/>
      <c r="BP507" s="3"/>
      <c r="BQ507" s="3"/>
      <c r="BR507" s="3"/>
      <c r="BS507" s="3"/>
      <c r="BT507" s="3"/>
      <c r="BU507" s="3"/>
      <c r="BV507" s="3"/>
      <c r="BW507" s="3"/>
      <c r="BX507" s="3"/>
      <c r="BY507" s="3"/>
      <c r="BZ507" s="3"/>
      <c r="CA507" s="3"/>
      <c r="CB507" s="3"/>
      <c r="CC507" s="3"/>
      <c r="CD507" s="3"/>
      <c r="CE507" s="3"/>
      <c r="CF507" s="3"/>
      <c r="CG507" s="3"/>
      <c r="CH507" s="3"/>
      <c r="CI507" s="3"/>
      <c r="CJ507" s="3"/>
      <c r="CK507" s="3"/>
      <c r="CL507" s="3"/>
      <c r="CM507" s="3"/>
      <c r="CN507" s="3"/>
      <c r="CO507" s="3"/>
      <c r="CP507" s="3"/>
      <c r="CQ507" s="3"/>
      <c r="CR507" s="3"/>
      <c r="CS507" s="3"/>
      <c r="CT507" s="3"/>
      <c r="CU507" s="3"/>
      <c r="CV507" s="3"/>
      <c r="CW507" s="3"/>
      <c r="CX507" s="3"/>
      <c r="CY507" s="3"/>
    </row>
    <row r="508" spans="1:103"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c r="AT508" s="3"/>
      <c r="AU508" s="3"/>
      <c r="AV508" s="3"/>
      <c r="AW508" s="3"/>
      <c r="AX508" s="3"/>
      <c r="AY508" s="3"/>
      <c r="AZ508" s="3"/>
      <c r="BA508" s="3"/>
      <c r="BB508" s="3"/>
      <c r="BC508" s="3"/>
      <c r="BD508" s="3"/>
      <c r="BE508" s="3"/>
      <c r="BF508" s="3"/>
      <c r="BG508" s="3"/>
      <c r="BH508" s="3"/>
      <c r="BI508" s="3"/>
      <c r="BJ508" s="3"/>
      <c r="BK508" s="3"/>
      <c r="BL508" s="3"/>
      <c r="BM508" s="3"/>
      <c r="BN508" s="3"/>
      <c r="BO508" s="3"/>
      <c r="BP508" s="3"/>
      <c r="BQ508" s="3"/>
      <c r="BR508" s="3"/>
      <c r="BS508" s="3"/>
      <c r="BT508" s="3"/>
      <c r="BU508" s="3"/>
      <c r="BV508" s="3"/>
      <c r="BW508" s="3"/>
      <c r="BX508" s="3"/>
      <c r="BY508" s="3"/>
      <c r="BZ508" s="3"/>
      <c r="CA508" s="3"/>
      <c r="CB508" s="3"/>
      <c r="CC508" s="3"/>
      <c r="CD508" s="3"/>
      <c r="CE508" s="3"/>
      <c r="CF508" s="3"/>
      <c r="CG508" s="3"/>
      <c r="CH508" s="3"/>
      <c r="CI508" s="3"/>
      <c r="CJ508" s="3"/>
      <c r="CK508" s="3"/>
      <c r="CL508" s="3"/>
      <c r="CM508" s="3"/>
      <c r="CN508" s="3"/>
      <c r="CO508" s="3"/>
      <c r="CP508" s="3"/>
      <c r="CQ508" s="3"/>
      <c r="CR508" s="3"/>
      <c r="CS508" s="3"/>
      <c r="CT508" s="3"/>
      <c r="CU508" s="3"/>
      <c r="CV508" s="3"/>
      <c r="CW508" s="3"/>
      <c r="CX508" s="3"/>
      <c r="CY508" s="3"/>
    </row>
    <row r="509" spans="1:103"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c r="AV509" s="3"/>
      <c r="AW509" s="3"/>
      <c r="AX509" s="3"/>
      <c r="AY509" s="3"/>
      <c r="AZ509" s="3"/>
      <c r="BA509" s="3"/>
      <c r="BB509" s="3"/>
      <c r="BC509" s="3"/>
      <c r="BD509" s="3"/>
      <c r="BE509" s="3"/>
      <c r="BF509" s="3"/>
      <c r="BG509" s="3"/>
      <c r="BH509" s="3"/>
      <c r="BI509" s="3"/>
      <c r="BJ509" s="3"/>
      <c r="BK509" s="3"/>
      <c r="BL509" s="3"/>
      <c r="BM509" s="3"/>
      <c r="BN509" s="3"/>
      <c r="BO509" s="3"/>
      <c r="BP509" s="3"/>
      <c r="BQ509" s="3"/>
      <c r="BR509" s="3"/>
      <c r="BS509" s="3"/>
      <c r="BT509" s="3"/>
      <c r="BU509" s="3"/>
      <c r="BV509" s="3"/>
      <c r="BW509" s="3"/>
      <c r="BX509" s="3"/>
      <c r="BY509" s="3"/>
      <c r="BZ509" s="3"/>
      <c r="CA509" s="3"/>
      <c r="CB509" s="3"/>
      <c r="CC509" s="3"/>
      <c r="CD509" s="3"/>
      <c r="CE509" s="3"/>
      <c r="CF509" s="3"/>
      <c r="CG509" s="3"/>
      <c r="CH509" s="3"/>
      <c r="CI509" s="3"/>
      <c r="CJ509" s="3"/>
      <c r="CK509" s="3"/>
      <c r="CL509" s="3"/>
      <c r="CM509" s="3"/>
      <c r="CN509" s="3"/>
      <c r="CO509" s="3"/>
      <c r="CP509" s="3"/>
      <c r="CQ509" s="3"/>
      <c r="CR509" s="3"/>
      <c r="CS509" s="3"/>
      <c r="CT509" s="3"/>
      <c r="CU509" s="3"/>
      <c r="CV509" s="3"/>
      <c r="CW509" s="3"/>
      <c r="CX509" s="3"/>
      <c r="CY509" s="3"/>
    </row>
    <row r="510" spans="1:103"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c r="AV510" s="3"/>
      <c r="AW510" s="3"/>
      <c r="AX510" s="3"/>
      <c r="AY510" s="3"/>
      <c r="AZ510" s="3"/>
      <c r="BA510" s="3"/>
      <c r="BB510" s="3"/>
      <c r="BC510" s="3"/>
      <c r="BD510" s="3"/>
      <c r="BE510" s="3"/>
      <c r="BF510" s="3"/>
      <c r="BG510" s="3"/>
      <c r="BH510" s="3"/>
      <c r="BI510" s="3"/>
      <c r="BJ510" s="3"/>
      <c r="BK510" s="3"/>
      <c r="BL510" s="3"/>
      <c r="BM510" s="3"/>
      <c r="BN510" s="3"/>
      <c r="BO510" s="3"/>
      <c r="BP510" s="3"/>
      <c r="BQ510" s="3"/>
      <c r="BR510" s="3"/>
      <c r="BS510" s="3"/>
      <c r="BT510" s="3"/>
      <c r="BU510" s="3"/>
      <c r="BV510" s="3"/>
      <c r="BW510" s="3"/>
      <c r="BX510" s="3"/>
      <c r="BY510" s="3"/>
      <c r="BZ510" s="3"/>
      <c r="CA510" s="3"/>
      <c r="CB510" s="3"/>
      <c r="CC510" s="3"/>
      <c r="CD510" s="3"/>
      <c r="CE510" s="3"/>
      <c r="CF510" s="3"/>
      <c r="CG510" s="3"/>
      <c r="CH510" s="3"/>
      <c r="CI510" s="3"/>
      <c r="CJ510" s="3"/>
      <c r="CK510" s="3"/>
      <c r="CL510" s="3"/>
      <c r="CM510" s="3"/>
      <c r="CN510" s="3"/>
      <c r="CO510" s="3"/>
      <c r="CP510" s="3"/>
      <c r="CQ510" s="3"/>
      <c r="CR510" s="3"/>
      <c r="CS510" s="3"/>
      <c r="CT510" s="3"/>
      <c r="CU510" s="3"/>
      <c r="CV510" s="3"/>
      <c r="CW510" s="3"/>
      <c r="CX510" s="3"/>
      <c r="CY510" s="3"/>
    </row>
    <row r="511" spans="1:103"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c r="AU511" s="3"/>
      <c r="AV511" s="3"/>
      <c r="AW511" s="3"/>
      <c r="AX511" s="3"/>
      <c r="AY511" s="3"/>
      <c r="AZ511" s="3"/>
      <c r="BA511" s="3"/>
      <c r="BB511" s="3"/>
      <c r="BC511" s="3"/>
      <c r="BD511" s="3"/>
      <c r="BE511" s="3"/>
      <c r="BF511" s="3"/>
      <c r="BG511" s="3"/>
      <c r="BH511" s="3"/>
      <c r="BI511" s="3"/>
      <c r="BJ511" s="3"/>
      <c r="BK511" s="3"/>
      <c r="BL511" s="3"/>
      <c r="BM511" s="3"/>
      <c r="BN511" s="3"/>
      <c r="BO511" s="3"/>
      <c r="BP511" s="3"/>
      <c r="BQ511" s="3"/>
      <c r="BR511" s="3"/>
      <c r="BS511" s="3"/>
      <c r="BT511" s="3"/>
      <c r="BU511" s="3"/>
      <c r="BV511" s="3"/>
      <c r="BW511" s="3"/>
      <c r="BX511" s="3"/>
      <c r="BY511" s="3"/>
      <c r="BZ511" s="3"/>
      <c r="CA511" s="3"/>
      <c r="CB511" s="3"/>
      <c r="CC511" s="3"/>
      <c r="CD511" s="3"/>
      <c r="CE511" s="3"/>
      <c r="CF511" s="3"/>
      <c r="CG511" s="3"/>
      <c r="CH511" s="3"/>
      <c r="CI511" s="3"/>
      <c r="CJ511" s="3"/>
      <c r="CK511" s="3"/>
      <c r="CL511" s="3"/>
      <c r="CM511" s="3"/>
      <c r="CN511" s="3"/>
      <c r="CO511" s="3"/>
      <c r="CP511" s="3"/>
      <c r="CQ511" s="3"/>
      <c r="CR511" s="3"/>
      <c r="CS511" s="3"/>
      <c r="CT511" s="3"/>
      <c r="CU511" s="3"/>
      <c r="CV511" s="3"/>
      <c r="CW511" s="3"/>
      <c r="CX511" s="3"/>
      <c r="CY511" s="3"/>
    </row>
    <row r="512" spans="1:103"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c r="AV512" s="3"/>
      <c r="AW512" s="3"/>
      <c r="AX512" s="3"/>
      <c r="AY512" s="3"/>
      <c r="AZ512" s="3"/>
      <c r="BA512" s="3"/>
      <c r="BB512" s="3"/>
      <c r="BC512" s="3"/>
      <c r="BD512" s="3"/>
      <c r="BE512" s="3"/>
      <c r="BF512" s="3"/>
      <c r="BG512" s="3"/>
      <c r="BH512" s="3"/>
      <c r="BI512" s="3"/>
      <c r="BJ512" s="3"/>
      <c r="BK512" s="3"/>
      <c r="BL512" s="3"/>
      <c r="BM512" s="3"/>
      <c r="BN512" s="3"/>
      <c r="BO512" s="3"/>
      <c r="BP512" s="3"/>
      <c r="BQ512" s="3"/>
      <c r="BR512" s="3"/>
      <c r="BS512" s="3"/>
      <c r="BT512" s="3"/>
      <c r="BU512" s="3"/>
      <c r="BV512" s="3"/>
      <c r="BW512" s="3"/>
      <c r="BX512" s="3"/>
      <c r="BY512" s="3"/>
      <c r="BZ512" s="3"/>
      <c r="CA512" s="3"/>
      <c r="CB512" s="3"/>
      <c r="CC512" s="3"/>
      <c r="CD512" s="3"/>
      <c r="CE512" s="3"/>
      <c r="CF512" s="3"/>
      <c r="CG512" s="3"/>
      <c r="CH512" s="3"/>
      <c r="CI512" s="3"/>
      <c r="CJ512" s="3"/>
      <c r="CK512" s="3"/>
      <c r="CL512" s="3"/>
      <c r="CM512" s="3"/>
      <c r="CN512" s="3"/>
      <c r="CO512" s="3"/>
      <c r="CP512" s="3"/>
      <c r="CQ512" s="3"/>
      <c r="CR512" s="3"/>
      <c r="CS512" s="3"/>
      <c r="CT512" s="3"/>
      <c r="CU512" s="3"/>
      <c r="CV512" s="3"/>
      <c r="CW512" s="3"/>
      <c r="CX512" s="3"/>
      <c r="CY512" s="3"/>
    </row>
    <row r="513" spans="1:103"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c r="AW513" s="3"/>
      <c r="AX513" s="3"/>
      <c r="AY513" s="3"/>
      <c r="AZ513" s="3"/>
      <c r="BA513" s="3"/>
      <c r="BB513" s="3"/>
      <c r="BC513" s="3"/>
      <c r="BD513" s="3"/>
      <c r="BE513" s="3"/>
      <c r="BF513" s="3"/>
      <c r="BG513" s="3"/>
      <c r="BH513" s="3"/>
      <c r="BI513" s="3"/>
      <c r="BJ513" s="3"/>
      <c r="BK513" s="3"/>
      <c r="BL513" s="3"/>
      <c r="BM513" s="3"/>
      <c r="BN513" s="3"/>
      <c r="BO513" s="3"/>
      <c r="BP513" s="3"/>
      <c r="BQ513" s="3"/>
      <c r="BR513" s="3"/>
      <c r="BS513" s="3"/>
      <c r="BT513" s="3"/>
      <c r="BU513" s="3"/>
      <c r="BV513" s="3"/>
      <c r="BW513" s="3"/>
      <c r="BX513" s="3"/>
      <c r="BY513" s="3"/>
      <c r="BZ513" s="3"/>
      <c r="CA513" s="3"/>
      <c r="CB513" s="3"/>
      <c r="CC513" s="3"/>
      <c r="CD513" s="3"/>
      <c r="CE513" s="3"/>
      <c r="CF513" s="3"/>
      <c r="CG513" s="3"/>
      <c r="CH513" s="3"/>
      <c r="CI513" s="3"/>
      <c r="CJ513" s="3"/>
      <c r="CK513" s="3"/>
      <c r="CL513" s="3"/>
      <c r="CM513" s="3"/>
      <c r="CN513" s="3"/>
      <c r="CO513" s="3"/>
      <c r="CP513" s="3"/>
      <c r="CQ513" s="3"/>
      <c r="CR513" s="3"/>
      <c r="CS513" s="3"/>
      <c r="CT513" s="3"/>
      <c r="CU513" s="3"/>
      <c r="CV513" s="3"/>
      <c r="CW513" s="3"/>
      <c r="CX513" s="3"/>
      <c r="CY513" s="3"/>
    </row>
    <row r="514" spans="1:103"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c r="AX514" s="3"/>
      <c r="AY514" s="3"/>
      <c r="AZ514" s="3"/>
      <c r="BA514" s="3"/>
      <c r="BB514" s="3"/>
      <c r="BC514" s="3"/>
      <c r="BD514" s="3"/>
      <c r="BE514" s="3"/>
      <c r="BF514" s="3"/>
      <c r="BG514" s="3"/>
      <c r="BH514" s="3"/>
      <c r="BI514" s="3"/>
      <c r="BJ514" s="3"/>
      <c r="BK514" s="3"/>
      <c r="BL514" s="3"/>
      <c r="BM514" s="3"/>
      <c r="BN514" s="3"/>
      <c r="BO514" s="3"/>
      <c r="BP514" s="3"/>
      <c r="BQ514" s="3"/>
      <c r="BR514" s="3"/>
      <c r="BS514" s="3"/>
      <c r="BT514" s="3"/>
      <c r="BU514" s="3"/>
      <c r="BV514" s="3"/>
      <c r="BW514" s="3"/>
      <c r="BX514" s="3"/>
      <c r="BY514" s="3"/>
      <c r="BZ514" s="3"/>
      <c r="CA514" s="3"/>
      <c r="CB514" s="3"/>
      <c r="CC514" s="3"/>
      <c r="CD514" s="3"/>
      <c r="CE514" s="3"/>
      <c r="CF514" s="3"/>
      <c r="CG514" s="3"/>
      <c r="CH514" s="3"/>
      <c r="CI514" s="3"/>
      <c r="CJ514" s="3"/>
      <c r="CK514" s="3"/>
      <c r="CL514" s="3"/>
      <c r="CM514" s="3"/>
      <c r="CN514" s="3"/>
      <c r="CO514" s="3"/>
      <c r="CP514" s="3"/>
      <c r="CQ514" s="3"/>
      <c r="CR514" s="3"/>
      <c r="CS514" s="3"/>
      <c r="CT514" s="3"/>
      <c r="CU514" s="3"/>
      <c r="CV514" s="3"/>
      <c r="CW514" s="3"/>
      <c r="CX514" s="3"/>
      <c r="CY514" s="3"/>
    </row>
    <row r="515" spans="1:103"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c r="AW515" s="3"/>
      <c r="AX515" s="3"/>
      <c r="AY515" s="3"/>
      <c r="AZ515" s="3"/>
      <c r="BA515" s="3"/>
      <c r="BB515" s="3"/>
      <c r="BC515" s="3"/>
      <c r="BD515" s="3"/>
      <c r="BE515" s="3"/>
      <c r="BF515" s="3"/>
      <c r="BG515" s="3"/>
      <c r="BH515" s="3"/>
      <c r="BI515" s="3"/>
      <c r="BJ515" s="3"/>
      <c r="BK515" s="3"/>
      <c r="BL515" s="3"/>
      <c r="BM515" s="3"/>
      <c r="BN515" s="3"/>
      <c r="BO515" s="3"/>
      <c r="BP515" s="3"/>
      <c r="BQ515" s="3"/>
      <c r="BR515" s="3"/>
      <c r="BS515" s="3"/>
      <c r="BT515" s="3"/>
      <c r="BU515" s="3"/>
      <c r="BV515" s="3"/>
      <c r="BW515" s="3"/>
      <c r="BX515" s="3"/>
      <c r="BY515" s="3"/>
      <c r="BZ515" s="3"/>
      <c r="CA515" s="3"/>
      <c r="CB515" s="3"/>
      <c r="CC515" s="3"/>
      <c r="CD515" s="3"/>
      <c r="CE515" s="3"/>
      <c r="CF515" s="3"/>
      <c r="CG515" s="3"/>
      <c r="CH515" s="3"/>
      <c r="CI515" s="3"/>
      <c r="CJ515" s="3"/>
      <c r="CK515" s="3"/>
      <c r="CL515" s="3"/>
      <c r="CM515" s="3"/>
      <c r="CN515" s="3"/>
      <c r="CO515" s="3"/>
      <c r="CP515" s="3"/>
      <c r="CQ515" s="3"/>
      <c r="CR515" s="3"/>
      <c r="CS515" s="3"/>
      <c r="CT515" s="3"/>
      <c r="CU515" s="3"/>
      <c r="CV515" s="3"/>
      <c r="CW515" s="3"/>
      <c r="CX515" s="3"/>
      <c r="CY515" s="3"/>
    </row>
    <row r="516" spans="1:103"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c r="AV516" s="3"/>
      <c r="AW516" s="3"/>
      <c r="AX516" s="3"/>
      <c r="AY516" s="3"/>
      <c r="AZ516" s="3"/>
      <c r="BA516" s="3"/>
      <c r="BB516" s="3"/>
      <c r="BC516" s="3"/>
      <c r="BD516" s="3"/>
      <c r="BE516" s="3"/>
      <c r="BF516" s="3"/>
      <c r="BG516" s="3"/>
      <c r="BH516" s="3"/>
      <c r="BI516" s="3"/>
      <c r="BJ516" s="3"/>
      <c r="BK516" s="3"/>
      <c r="BL516" s="3"/>
      <c r="BM516" s="3"/>
      <c r="BN516" s="3"/>
      <c r="BO516" s="3"/>
      <c r="BP516" s="3"/>
      <c r="BQ516" s="3"/>
      <c r="BR516" s="3"/>
      <c r="BS516" s="3"/>
      <c r="BT516" s="3"/>
      <c r="BU516" s="3"/>
      <c r="BV516" s="3"/>
      <c r="BW516" s="3"/>
      <c r="BX516" s="3"/>
      <c r="BY516" s="3"/>
      <c r="BZ516" s="3"/>
      <c r="CA516" s="3"/>
      <c r="CB516" s="3"/>
      <c r="CC516" s="3"/>
      <c r="CD516" s="3"/>
      <c r="CE516" s="3"/>
      <c r="CF516" s="3"/>
      <c r="CG516" s="3"/>
      <c r="CH516" s="3"/>
      <c r="CI516" s="3"/>
      <c r="CJ516" s="3"/>
      <c r="CK516" s="3"/>
      <c r="CL516" s="3"/>
      <c r="CM516" s="3"/>
      <c r="CN516" s="3"/>
      <c r="CO516" s="3"/>
      <c r="CP516" s="3"/>
      <c r="CQ516" s="3"/>
      <c r="CR516" s="3"/>
      <c r="CS516" s="3"/>
      <c r="CT516" s="3"/>
      <c r="CU516" s="3"/>
      <c r="CV516" s="3"/>
      <c r="CW516" s="3"/>
      <c r="CX516" s="3"/>
      <c r="CY516" s="3"/>
    </row>
    <row r="517" spans="1:103"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c r="AV517" s="3"/>
      <c r="AW517" s="3"/>
      <c r="AX517" s="3"/>
      <c r="AY517" s="3"/>
      <c r="AZ517" s="3"/>
      <c r="BA517" s="3"/>
      <c r="BB517" s="3"/>
      <c r="BC517" s="3"/>
      <c r="BD517" s="3"/>
      <c r="BE517" s="3"/>
      <c r="BF517" s="3"/>
      <c r="BG517" s="3"/>
      <c r="BH517" s="3"/>
      <c r="BI517" s="3"/>
      <c r="BJ517" s="3"/>
      <c r="BK517" s="3"/>
      <c r="BL517" s="3"/>
      <c r="BM517" s="3"/>
      <c r="BN517" s="3"/>
      <c r="BO517" s="3"/>
      <c r="BP517" s="3"/>
      <c r="BQ517" s="3"/>
      <c r="BR517" s="3"/>
      <c r="BS517" s="3"/>
      <c r="BT517" s="3"/>
      <c r="BU517" s="3"/>
      <c r="BV517" s="3"/>
      <c r="BW517" s="3"/>
      <c r="BX517" s="3"/>
      <c r="BY517" s="3"/>
      <c r="BZ517" s="3"/>
      <c r="CA517" s="3"/>
      <c r="CB517" s="3"/>
      <c r="CC517" s="3"/>
      <c r="CD517" s="3"/>
      <c r="CE517" s="3"/>
      <c r="CF517" s="3"/>
      <c r="CG517" s="3"/>
      <c r="CH517" s="3"/>
      <c r="CI517" s="3"/>
      <c r="CJ517" s="3"/>
      <c r="CK517" s="3"/>
      <c r="CL517" s="3"/>
      <c r="CM517" s="3"/>
      <c r="CN517" s="3"/>
      <c r="CO517" s="3"/>
      <c r="CP517" s="3"/>
      <c r="CQ517" s="3"/>
      <c r="CR517" s="3"/>
      <c r="CS517" s="3"/>
      <c r="CT517" s="3"/>
      <c r="CU517" s="3"/>
      <c r="CV517" s="3"/>
      <c r="CW517" s="3"/>
      <c r="CX517" s="3"/>
      <c r="CY517" s="3"/>
    </row>
    <row r="518" spans="1:103"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c r="AU518" s="3"/>
      <c r="AV518" s="3"/>
      <c r="AW518" s="3"/>
      <c r="AX518" s="3"/>
      <c r="AY518" s="3"/>
      <c r="AZ518" s="3"/>
      <c r="BA518" s="3"/>
      <c r="BB518" s="3"/>
      <c r="BC518" s="3"/>
      <c r="BD518" s="3"/>
      <c r="BE518" s="3"/>
      <c r="BF518" s="3"/>
      <c r="BG518" s="3"/>
      <c r="BH518" s="3"/>
      <c r="BI518" s="3"/>
      <c r="BJ518" s="3"/>
      <c r="BK518" s="3"/>
      <c r="BL518" s="3"/>
      <c r="BM518" s="3"/>
      <c r="BN518" s="3"/>
      <c r="BO518" s="3"/>
      <c r="BP518" s="3"/>
      <c r="BQ518" s="3"/>
      <c r="BR518" s="3"/>
      <c r="BS518" s="3"/>
      <c r="BT518" s="3"/>
      <c r="BU518" s="3"/>
      <c r="BV518" s="3"/>
      <c r="BW518" s="3"/>
      <c r="BX518" s="3"/>
      <c r="BY518" s="3"/>
      <c r="BZ518" s="3"/>
      <c r="CA518" s="3"/>
      <c r="CB518" s="3"/>
      <c r="CC518" s="3"/>
      <c r="CD518" s="3"/>
      <c r="CE518" s="3"/>
      <c r="CF518" s="3"/>
      <c r="CG518" s="3"/>
      <c r="CH518" s="3"/>
      <c r="CI518" s="3"/>
      <c r="CJ518" s="3"/>
      <c r="CK518" s="3"/>
      <c r="CL518" s="3"/>
      <c r="CM518" s="3"/>
      <c r="CN518" s="3"/>
      <c r="CO518" s="3"/>
      <c r="CP518" s="3"/>
      <c r="CQ518" s="3"/>
      <c r="CR518" s="3"/>
      <c r="CS518" s="3"/>
      <c r="CT518" s="3"/>
      <c r="CU518" s="3"/>
      <c r="CV518" s="3"/>
      <c r="CW518" s="3"/>
      <c r="CX518" s="3"/>
      <c r="CY518" s="3"/>
    </row>
    <row r="519" spans="1:103"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c r="AV519" s="3"/>
      <c r="AW519" s="3"/>
      <c r="AX519" s="3"/>
      <c r="AY519" s="3"/>
      <c r="AZ519" s="3"/>
      <c r="BA519" s="3"/>
      <c r="BB519" s="3"/>
      <c r="BC519" s="3"/>
      <c r="BD519" s="3"/>
      <c r="BE519" s="3"/>
      <c r="BF519" s="3"/>
      <c r="BG519" s="3"/>
      <c r="BH519" s="3"/>
      <c r="BI519" s="3"/>
      <c r="BJ519" s="3"/>
      <c r="BK519" s="3"/>
      <c r="BL519" s="3"/>
      <c r="BM519" s="3"/>
      <c r="BN519" s="3"/>
      <c r="BO519" s="3"/>
      <c r="BP519" s="3"/>
      <c r="BQ519" s="3"/>
      <c r="BR519" s="3"/>
      <c r="BS519" s="3"/>
      <c r="BT519" s="3"/>
      <c r="BU519" s="3"/>
      <c r="BV519" s="3"/>
      <c r="BW519" s="3"/>
      <c r="BX519" s="3"/>
      <c r="BY519" s="3"/>
      <c r="BZ519" s="3"/>
      <c r="CA519" s="3"/>
      <c r="CB519" s="3"/>
      <c r="CC519" s="3"/>
      <c r="CD519" s="3"/>
      <c r="CE519" s="3"/>
      <c r="CF519" s="3"/>
      <c r="CG519" s="3"/>
      <c r="CH519" s="3"/>
      <c r="CI519" s="3"/>
      <c r="CJ519" s="3"/>
      <c r="CK519" s="3"/>
      <c r="CL519" s="3"/>
      <c r="CM519" s="3"/>
      <c r="CN519" s="3"/>
      <c r="CO519" s="3"/>
      <c r="CP519" s="3"/>
      <c r="CQ519" s="3"/>
      <c r="CR519" s="3"/>
      <c r="CS519" s="3"/>
      <c r="CT519" s="3"/>
      <c r="CU519" s="3"/>
      <c r="CV519" s="3"/>
      <c r="CW519" s="3"/>
      <c r="CX519" s="3"/>
      <c r="CY519" s="3"/>
    </row>
    <row r="520" spans="1:103"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c r="AV520" s="3"/>
      <c r="AW520" s="3"/>
      <c r="AX520" s="3"/>
      <c r="AY520" s="3"/>
      <c r="AZ520" s="3"/>
      <c r="BA520" s="3"/>
      <c r="BB520" s="3"/>
      <c r="BC520" s="3"/>
      <c r="BD520" s="3"/>
      <c r="BE520" s="3"/>
      <c r="BF520" s="3"/>
      <c r="BG520" s="3"/>
      <c r="BH520" s="3"/>
      <c r="BI520" s="3"/>
      <c r="BJ520" s="3"/>
      <c r="BK520" s="3"/>
      <c r="BL520" s="3"/>
      <c r="BM520" s="3"/>
      <c r="BN520" s="3"/>
      <c r="BO520" s="3"/>
      <c r="BP520" s="3"/>
      <c r="BQ520" s="3"/>
      <c r="BR520" s="3"/>
      <c r="BS520" s="3"/>
      <c r="BT520" s="3"/>
      <c r="BU520" s="3"/>
      <c r="BV520" s="3"/>
      <c r="BW520" s="3"/>
      <c r="BX520" s="3"/>
      <c r="BY520" s="3"/>
      <c r="BZ520" s="3"/>
      <c r="CA520" s="3"/>
      <c r="CB520" s="3"/>
      <c r="CC520" s="3"/>
      <c r="CD520" s="3"/>
      <c r="CE520" s="3"/>
      <c r="CF520" s="3"/>
      <c r="CG520" s="3"/>
      <c r="CH520" s="3"/>
      <c r="CI520" s="3"/>
      <c r="CJ520" s="3"/>
      <c r="CK520" s="3"/>
      <c r="CL520" s="3"/>
      <c r="CM520" s="3"/>
      <c r="CN520" s="3"/>
      <c r="CO520" s="3"/>
      <c r="CP520" s="3"/>
      <c r="CQ520" s="3"/>
      <c r="CR520" s="3"/>
      <c r="CS520" s="3"/>
      <c r="CT520" s="3"/>
      <c r="CU520" s="3"/>
      <c r="CV520" s="3"/>
      <c r="CW520" s="3"/>
      <c r="CX520" s="3"/>
      <c r="CY520" s="3"/>
    </row>
    <row r="521" spans="1:103"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c r="AV521" s="3"/>
      <c r="AW521" s="3"/>
      <c r="AX521" s="3"/>
      <c r="AY521" s="3"/>
      <c r="AZ521" s="3"/>
      <c r="BA521" s="3"/>
      <c r="BB521" s="3"/>
      <c r="BC521" s="3"/>
      <c r="BD521" s="3"/>
      <c r="BE521" s="3"/>
      <c r="BF521" s="3"/>
      <c r="BG521" s="3"/>
      <c r="BH521" s="3"/>
      <c r="BI521" s="3"/>
      <c r="BJ521" s="3"/>
      <c r="BK521" s="3"/>
      <c r="BL521" s="3"/>
      <c r="BM521" s="3"/>
      <c r="BN521" s="3"/>
      <c r="BO521" s="3"/>
      <c r="BP521" s="3"/>
      <c r="BQ521" s="3"/>
      <c r="BR521" s="3"/>
      <c r="BS521" s="3"/>
      <c r="BT521" s="3"/>
      <c r="BU521" s="3"/>
      <c r="BV521" s="3"/>
      <c r="BW521" s="3"/>
      <c r="BX521" s="3"/>
      <c r="BY521" s="3"/>
      <c r="BZ521" s="3"/>
      <c r="CA521" s="3"/>
      <c r="CB521" s="3"/>
      <c r="CC521" s="3"/>
      <c r="CD521" s="3"/>
      <c r="CE521" s="3"/>
      <c r="CF521" s="3"/>
      <c r="CG521" s="3"/>
      <c r="CH521" s="3"/>
      <c r="CI521" s="3"/>
      <c r="CJ521" s="3"/>
      <c r="CK521" s="3"/>
      <c r="CL521" s="3"/>
      <c r="CM521" s="3"/>
      <c r="CN521" s="3"/>
      <c r="CO521" s="3"/>
      <c r="CP521" s="3"/>
      <c r="CQ521" s="3"/>
      <c r="CR521" s="3"/>
      <c r="CS521" s="3"/>
      <c r="CT521" s="3"/>
      <c r="CU521" s="3"/>
      <c r="CV521" s="3"/>
      <c r="CW521" s="3"/>
      <c r="CX521" s="3"/>
      <c r="CY521" s="3"/>
    </row>
    <row r="522" spans="1:103"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c r="AW522" s="3"/>
      <c r="AX522" s="3"/>
      <c r="AY522" s="3"/>
      <c r="AZ522" s="3"/>
      <c r="BA522" s="3"/>
      <c r="BB522" s="3"/>
      <c r="BC522" s="3"/>
      <c r="BD522" s="3"/>
      <c r="BE522" s="3"/>
      <c r="BF522" s="3"/>
      <c r="BG522" s="3"/>
      <c r="BH522" s="3"/>
      <c r="BI522" s="3"/>
      <c r="BJ522" s="3"/>
      <c r="BK522" s="3"/>
      <c r="BL522" s="3"/>
      <c r="BM522" s="3"/>
      <c r="BN522" s="3"/>
      <c r="BO522" s="3"/>
      <c r="BP522" s="3"/>
      <c r="BQ522" s="3"/>
      <c r="BR522" s="3"/>
      <c r="BS522" s="3"/>
      <c r="BT522" s="3"/>
      <c r="BU522" s="3"/>
      <c r="BV522" s="3"/>
      <c r="BW522" s="3"/>
      <c r="BX522" s="3"/>
      <c r="BY522" s="3"/>
      <c r="BZ522" s="3"/>
      <c r="CA522" s="3"/>
      <c r="CB522" s="3"/>
      <c r="CC522" s="3"/>
      <c r="CD522" s="3"/>
      <c r="CE522" s="3"/>
      <c r="CF522" s="3"/>
      <c r="CG522" s="3"/>
      <c r="CH522" s="3"/>
      <c r="CI522" s="3"/>
      <c r="CJ522" s="3"/>
      <c r="CK522" s="3"/>
      <c r="CL522" s="3"/>
      <c r="CM522" s="3"/>
      <c r="CN522" s="3"/>
      <c r="CO522" s="3"/>
      <c r="CP522" s="3"/>
      <c r="CQ522" s="3"/>
      <c r="CR522" s="3"/>
      <c r="CS522" s="3"/>
      <c r="CT522" s="3"/>
      <c r="CU522" s="3"/>
      <c r="CV522" s="3"/>
      <c r="CW522" s="3"/>
      <c r="CX522" s="3"/>
      <c r="CY522" s="3"/>
    </row>
    <row r="523" spans="1:103"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c r="AU523" s="3"/>
      <c r="AV523" s="3"/>
      <c r="AW523" s="3"/>
      <c r="AX523" s="3"/>
      <c r="AY523" s="3"/>
      <c r="AZ523" s="3"/>
      <c r="BA523" s="3"/>
      <c r="BB523" s="3"/>
      <c r="BC523" s="3"/>
      <c r="BD523" s="3"/>
      <c r="BE523" s="3"/>
      <c r="BF523" s="3"/>
      <c r="BG523" s="3"/>
      <c r="BH523" s="3"/>
      <c r="BI523" s="3"/>
      <c r="BJ523" s="3"/>
      <c r="BK523" s="3"/>
      <c r="BL523" s="3"/>
      <c r="BM523" s="3"/>
      <c r="BN523" s="3"/>
      <c r="BO523" s="3"/>
      <c r="BP523" s="3"/>
      <c r="BQ523" s="3"/>
      <c r="BR523" s="3"/>
      <c r="BS523" s="3"/>
      <c r="BT523" s="3"/>
      <c r="BU523" s="3"/>
      <c r="BV523" s="3"/>
      <c r="BW523" s="3"/>
      <c r="BX523" s="3"/>
      <c r="BY523" s="3"/>
      <c r="BZ523" s="3"/>
      <c r="CA523" s="3"/>
      <c r="CB523" s="3"/>
      <c r="CC523" s="3"/>
      <c r="CD523" s="3"/>
      <c r="CE523" s="3"/>
      <c r="CF523" s="3"/>
      <c r="CG523" s="3"/>
      <c r="CH523" s="3"/>
      <c r="CI523" s="3"/>
      <c r="CJ523" s="3"/>
      <c r="CK523" s="3"/>
      <c r="CL523" s="3"/>
      <c r="CM523" s="3"/>
      <c r="CN523" s="3"/>
      <c r="CO523" s="3"/>
      <c r="CP523" s="3"/>
      <c r="CQ523" s="3"/>
      <c r="CR523" s="3"/>
      <c r="CS523" s="3"/>
      <c r="CT523" s="3"/>
      <c r="CU523" s="3"/>
      <c r="CV523" s="3"/>
      <c r="CW523" s="3"/>
      <c r="CX523" s="3"/>
      <c r="CY523" s="3"/>
    </row>
    <row r="524" spans="1:103"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c r="AV524" s="3"/>
      <c r="AW524" s="3"/>
      <c r="AX524" s="3"/>
      <c r="AY524" s="3"/>
      <c r="AZ524" s="3"/>
      <c r="BA524" s="3"/>
      <c r="BB524" s="3"/>
      <c r="BC524" s="3"/>
      <c r="BD524" s="3"/>
      <c r="BE524" s="3"/>
      <c r="BF524" s="3"/>
      <c r="BG524" s="3"/>
      <c r="BH524" s="3"/>
      <c r="BI524" s="3"/>
      <c r="BJ524" s="3"/>
      <c r="BK524" s="3"/>
      <c r="BL524" s="3"/>
      <c r="BM524" s="3"/>
      <c r="BN524" s="3"/>
      <c r="BO524" s="3"/>
      <c r="BP524" s="3"/>
      <c r="BQ524" s="3"/>
      <c r="BR524" s="3"/>
      <c r="BS524" s="3"/>
      <c r="BT524" s="3"/>
      <c r="BU524" s="3"/>
      <c r="BV524" s="3"/>
      <c r="BW524" s="3"/>
      <c r="BX524" s="3"/>
      <c r="BY524" s="3"/>
      <c r="BZ524" s="3"/>
      <c r="CA524" s="3"/>
      <c r="CB524" s="3"/>
      <c r="CC524" s="3"/>
      <c r="CD524" s="3"/>
      <c r="CE524" s="3"/>
      <c r="CF524" s="3"/>
      <c r="CG524" s="3"/>
      <c r="CH524" s="3"/>
      <c r="CI524" s="3"/>
      <c r="CJ524" s="3"/>
      <c r="CK524" s="3"/>
      <c r="CL524" s="3"/>
      <c r="CM524" s="3"/>
      <c r="CN524" s="3"/>
      <c r="CO524" s="3"/>
      <c r="CP524" s="3"/>
      <c r="CQ524" s="3"/>
      <c r="CR524" s="3"/>
      <c r="CS524" s="3"/>
      <c r="CT524" s="3"/>
      <c r="CU524" s="3"/>
      <c r="CV524" s="3"/>
      <c r="CW524" s="3"/>
      <c r="CX524" s="3"/>
      <c r="CY524" s="3"/>
    </row>
    <row r="525" spans="1:103"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3"/>
      <c r="AX525" s="3"/>
      <c r="AY525" s="3"/>
      <c r="AZ525" s="3"/>
      <c r="BA525" s="3"/>
      <c r="BB525" s="3"/>
      <c r="BC525" s="3"/>
      <c r="BD525" s="3"/>
      <c r="BE525" s="3"/>
      <c r="BF525" s="3"/>
      <c r="BG525" s="3"/>
      <c r="BH525" s="3"/>
      <c r="BI525" s="3"/>
      <c r="BJ525" s="3"/>
      <c r="BK525" s="3"/>
      <c r="BL525" s="3"/>
      <c r="BM525" s="3"/>
      <c r="BN525" s="3"/>
      <c r="BO525" s="3"/>
      <c r="BP525" s="3"/>
      <c r="BQ525" s="3"/>
      <c r="BR525" s="3"/>
      <c r="BS525" s="3"/>
      <c r="BT525" s="3"/>
      <c r="BU525" s="3"/>
      <c r="BV525" s="3"/>
      <c r="BW525" s="3"/>
      <c r="BX525" s="3"/>
      <c r="BY525" s="3"/>
      <c r="BZ525" s="3"/>
      <c r="CA525" s="3"/>
      <c r="CB525" s="3"/>
      <c r="CC525" s="3"/>
      <c r="CD525" s="3"/>
      <c r="CE525" s="3"/>
      <c r="CF525" s="3"/>
      <c r="CG525" s="3"/>
      <c r="CH525" s="3"/>
      <c r="CI525" s="3"/>
      <c r="CJ525" s="3"/>
      <c r="CK525" s="3"/>
      <c r="CL525" s="3"/>
      <c r="CM525" s="3"/>
      <c r="CN525" s="3"/>
      <c r="CO525" s="3"/>
      <c r="CP525" s="3"/>
      <c r="CQ525" s="3"/>
      <c r="CR525" s="3"/>
      <c r="CS525" s="3"/>
      <c r="CT525" s="3"/>
      <c r="CU525" s="3"/>
      <c r="CV525" s="3"/>
      <c r="CW525" s="3"/>
      <c r="CX525" s="3"/>
      <c r="CY525" s="3"/>
    </row>
    <row r="526" spans="1:103"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c r="AU526" s="3"/>
      <c r="AV526" s="3"/>
      <c r="AW526" s="3"/>
      <c r="AX526" s="3"/>
      <c r="AY526" s="3"/>
      <c r="AZ526" s="3"/>
      <c r="BA526" s="3"/>
      <c r="BB526" s="3"/>
      <c r="BC526" s="3"/>
      <c r="BD526" s="3"/>
      <c r="BE526" s="3"/>
      <c r="BF526" s="3"/>
      <c r="BG526" s="3"/>
      <c r="BH526" s="3"/>
      <c r="BI526" s="3"/>
      <c r="BJ526" s="3"/>
      <c r="BK526" s="3"/>
      <c r="BL526" s="3"/>
      <c r="BM526" s="3"/>
      <c r="BN526" s="3"/>
      <c r="BO526" s="3"/>
      <c r="BP526" s="3"/>
      <c r="BQ526" s="3"/>
      <c r="BR526" s="3"/>
      <c r="BS526" s="3"/>
      <c r="BT526" s="3"/>
      <c r="BU526" s="3"/>
      <c r="BV526" s="3"/>
      <c r="BW526" s="3"/>
      <c r="BX526" s="3"/>
      <c r="BY526" s="3"/>
      <c r="BZ526" s="3"/>
      <c r="CA526" s="3"/>
      <c r="CB526" s="3"/>
      <c r="CC526" s="3"/>
      <c r="CD526" s="3"/>
      <c r="CE526" s="3"/>
      <c r="CF526" s="3"/>
      <c r="CG526" s="3"/>
      <c r="CH526" s="3"/>
      <c r="CI526" s="3"/>
      <c r="CJ526" s="3"/>
      <c r="CK526" s="3"/>
      <c r="CL526" s="3"/>
      <c r="CM526" s="3"/>
      <c r="CN526" s="3"/>
      <c r="CO526" s="3"/>
      <c r="CP526" s="3"/>
      <c r="CQ526" s="3"/>
      <c r="CR526" s="3"/>
      <c r="CS526" s="3"/>
      <c r="CT526" s="3"/>
      <c r="CU526" s="3"/>
      <c r="CV526" s="3"/>
      <c r="CW526" s="3"/>
      <c r="CX526" s="3"/>
      <c r="CY526" s="3"/>
    </row>
    <row r="527" spans="1:103"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c r="AV527" s="3"/>
      <c r="AW527" s="3"/>
      <c r="AX527" s="3"/>
      <c r="AY527" s="3"/>
      <c r="AZ527" s="3"/>
      <c r="BA527" s="3"/>
      <c r="BB527" s="3"/>
      <c r="BC527" s="3"/>
      <c r="BD527" s="3"/>
      <c r="BE527" s="3"/>
      <c r="BF527" s="3"/>
      <c r="BG527" s="3"/>
      <c r="BH527" s="3"/>
      <c r="BI527" s="3"/>
      <c r="BJ527" s="3"/>
      <c r="BK527" s="3"/>
      <c r="BL527" s="3"/>
      <c r="BM527" s="3"/>
      <c r="BN527" s="3"/>
      <c r="BO527" s="3"/>
      <c r="BP527" s="3"/>
      <c r="BQ527" s="3"/>
      <c r="BR527" s="3"/>
      <c r="BS527" s="3"/>
      <c r="BT527" s="3"/>
      <c r="BU527" s="3"/>
      <c r="BV527" s="3"/>
      <c r="BW527" s="3"/>
      <c r="BX527" s="3"/>
      <c r="BY527" s="3"/>
      <c r="BZ527" s="3"/>
      <c r="CA527" s="3"/>
      <c r="CB527" s="3"/>
      <c r="CC527" s="3"/>
      <c r="CD527" s="3"/>
      <c r="CE527" s="3"/>
      <c r="CF527" s="3"/>
      <c r="CG527" s="3"/>
      <c r="CH527" s="3"/>
      <c r="CI527" s="3"/>
      <c r="CJ527" s="3"/>
      <c r="CK527" s="3"/>
      <c r="CL527" s="3"/>
      <c r="CM527" s="3"/>
      <c r="CN527" s="3"/>
      <c r="CO527" s="3"/>
      <c r="CP527" s="3"/>
      <c r="CQ527" s="3"/>
      <c r="CR527" s="3"/>
      <c r="CS527" s="3"/>
      <c r="CT527" s="3"/>
      <c r="CU527" s="3"/>
      <c r="CV527" s="3"/>
      <c r="CW527" s="3"/>
      <c r="CX527" s="3"/>
      <c r="CY527" s="3"/>
    </row>
    <row r="528" spans="1:103"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3"/>
      <c r="AX528" s="3"/>
      <c r="AY528" s="3"/>
      <c r="AZ528" s="3"/>
      <c r="BA528" s="3"/>
      <c r="BB528" s="3"/>
      <c r="BC528" s="3"/>
      <c r="BD528" s="3"/>
      <c r="BE528" s="3"/>
      <c r="BF528" s="3"/>
      <c r="BG528" s="3"/>
      <c r="BH528" s="3"/>
      <c r="BI528" s="3"/>
      <c r="BJ528" s="3"/>
      <c r="BK528" s="3"/>
      <c r="BL528" s="3"/>
      <c r="BM528" s="3"/>
      <c r="BN528" s="3"/>
      <c r="BO528" s="3"/>
      <c r="BP528" s="3"/>
      <c r="BQ528" s="3"/>
      <c r="BR528" s="3"/>
      <c r="BS528" s="3"/>
      <c r="BT528" s="3"/>
      <c r="BU528" s="3"/>
      <c r="BV528" s="3"/>
      <c r="BW528" s="3"/>
      <c r="BX528" s="3"/>
      <c r="BY528" s="3"/>
      <c r="BZ528" s="3"/>
      <c r="CA528" s="3"/>
      <c r="CB528" s="3"/>
      <c r="CC528" s="3"/>
      <c r="CD528" s="3"/>
      <c r="CE528" s="3"/>
      <c r="CF528" s="3"/>
      <c r="CG528" s="3"/>
      <c r="CH528" s="3"/>
      <c r="CI528" s="3"/>
      <c r="CJ528" s="3"/>
      <c r="CK528" s="3"/>
      <c r="CL528" s="3"/>
      <c r="CM528" s="3"/>
      <c r="CN528" s="3"/>
      <c r="CO528" s="3"/>
      <c r="CP528" s="3"/>
      <c r="CQ528" s="3"/>
      <c r="CR528" s="3"/>
      <c r="CS528" s="3"/>
      <c r="CT528" s="3"/>
      <c r="CU528" s="3"/>
      <c r="CV528" s="3"/>
      <c r="CW528" s="3"/>
      <c r="CX528" s="3"/>
      <c r="CY528" s="3"/>
    </row>
    <row r="529" spans="1:103"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c r="AX529" s="3"/>
      <c r="AY529" s="3"/>
      <c r="AZ529" s="3"/>
      <c r="BA529" s="3"/>
      <c r="BB529" s="3"/>
      <c r="BC529" s="3"/>
      <c r="BD529" s="3"/>
      <c r="BE529" s="3"/>
      <c r="BF529" s="3"/>
      <c r="BG529" s="3"/>
      <c r="BH529" s="3"/>
      <c r="BI529" s="3"/>
      <c r="BJ529" s="3"/>
      <c r="BK529" s="3"/>
      <c r="BL529" s="3"/>
      <c r="BM529" s="3"/>
      <c r="BN529" s="3"/>
      <c r="BO529" s="3"/>
      <c r="BP529" s="3"/>
      <c r="BQ529" s="3"/>
      <c r="BR529" s="3"/>
      <c r="BS529" s="3"/>
      <c r="BT529" s="3"/>
      <c r="BU529" s="3"/>
      <c r="BV529" s="3"/>
      <c r="BW529" s="3"/>
      <c r="BX529" s="3"/>
      <c r="BY529" s="3"/>
      <c r="BZ529" s="3"/>
      <c r="CA529" s="3"/>
      <c r="CB529" s="3"/>
      <c r="CC529" s="3"/>
      <c r="CD529" s="3"/>
      <c r="CE529" s="3"/>
      <c r="CF529" s="3"/>
      <c r="CG529" s="3"/>
      <c r="CH529" s="3"/>
      <c r="CI529" s="3"/>
      <c r="CJ529" s="3"/>
      <c r="CK529" s="3"/>
      <c r="CL529" s="3"/>
      <c r="CM529" s="3"/>
      <c r="CN529" s="3"/>
      <c r="CO529" s="3"/>
      <c r="CP529" s="3"/>
      <c r="CQ529" s="3"/>
      <c r="CR529" s="3"/>
      <c r="CS529" s="3"/>
      <c r="CT529" s="3"/>
      <c r="CU529" s="3"/>
      <c r="CV529" s="3"/>
      <c r="CW529" s="3"/>
      <c r="CX529" s="3"/>
      <c r="CY529" s="3"/>
    </row>
    <row r="530" spans="1:103"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c r="AX530" s="3"/>
      <c r="AY530" s="3"/>
      <c r="AZ530" s="3"/>
      <c r="BA530" s="3"/>
      <c r="BB530" s="3"/>
      <c r="BC530" s="3"/>
      <c r="BD530" s="3"/>
      <c r="BE530" s="3"/>
      <c r="BF530" s="3"/>
      <c r="BG530" s="3"/>
      <c r="BH530" s="3"/>
      <c r="BI530" s="3"/>
      <c r="BJ530" s="3"/>
      <c r="BK530" s="3"/>
      <c r="BL530" s="3"/>
      <c r="BM530" s="3"/>
      <c r="BN530" s="3"/>
      <c r="BO530" s="3"/>
      <c r="BP530" s="3"/>
      <c r="BQ530" s="3"/>
      <c r="BR530" s="3"/>
      <c r="BS530" s="3"/>
      <c r="BT530" s="3"/>
      <c r="BU530" s="3"/>
      <c r="BV530" s="3"/>
      <c r="BW530" s="3"/>
      <c r="BX530" s="3"/>
      <c r="BY530" s="3"/>
      <c r="BZ530" s="3"/>
      <c r="CA530" s="3"/>
      <c r="CB530" s="3"/>
      <c r="CC530" s="3"/>
      <c r="CD530" s="3"/>
      <c r="CE530" s="3"/>
      <c r="CF530" s="3"/>
      <c r="CG530" s="3"/>
      <c r="CH530" s="3"/>
      <c r="CI530" s="3"/>
      <c r="CJ530" s="3"/>
      <c r="CK530" s="3"/>
      <c r="CL530" s="3"/>
      <c r="CM530" s="3"/>
      <c r="CN530" s="3"/>
      <c r="CO530" s="3"/>
      <c r="CP530" s="3"/>
      <c r="CQ530" s="3"/>
      <c r="CR530" s="3"/>
      <c r="CS530" s="3"/>
      <c r="CT530" s="3"/>
      <c r="CU530" s="3"/>
      <c r="CV530" s="3"/>
      <c r="CW530" s="3"/>
      <c r="CX530" s="3"/>
      <c r="CY530" s="3"/>
    </row>
    <row r="531" spans="1:103"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3"/>
      <c r="AX531" s="3"/>
      <c r="AY531" s="3"/>
      <c r="AZ531" s="3"/>
      <c r="BA531" s="3"/>
      <c r="BB531" s="3"/>
      <c r="BC531" s="3"/>
      <c r="BD531" s="3"/>
      <c r="BE531" s="3"/>
      <c r="BF531" s="3"/>
      <c r="BG531" s="3"/>
      <c r="BH531" s="3"/>
      <c r="BI531" s="3"/>
      <c r="BJ531" s="3"/>
      <c r="BK531" s="3"/>
      <c r="BL531" s="3"/>
      <c r="BM531" s="3"/>
      <c r="BN531" s="3"/>
      <c r="BO531" s="3"/>
      <c r="BP531" s="3"/>
      <c r="BQ531" s="3"/>
      <c r="BR531" s="3"/>
      <c r="BS531" s="3"/>
      <c r="BT531" s="3"/>
      <c r="BU531" s="3"/>
      <c r="BV531" s="3"/>
      <c r="BW531" s="3"/>
      <c r="BX531" s="3"/>
      <c r="BY531" s="3"/>
      <c r="BZ531" s="3"/>
      <c r="CA531" s="3"/>
      <c r="CB531" s="3"/>
      <c r="CC531" s="3"/>
      <c r="CD531" s="3"/>
      <c r="CE531" s="3"/>
      <c r="CF531" s="3"/>
      <c r="CG531" s="3"/>
      <c r="CH531" s="3"/>
      <c r="CI531" s="3"/>
      <c r="CJ531" s="3"/>
      <c r="CK531" s="3"/>
      <c r="CL531" s="3"/>
      <c r="CM531" s="3"/>
      <c r="CN531" s="3"/>
      <c r="CO531" s="3"/>
      <c r="CP531" s="3"/>
      <c r="CQ531" s="3"/>
      <c r="CR531" s="3"/>
      <c r="CS531" s="3"/>
      <c r="CT531" s="3"/>
      <c r="CU531" s="3"/>
      <c r="CV531" s="3"/>
      <c r="CW531" s="3"/>
      <c r="CX531" s="3"/>
      <c r="CY531" s="3"/>
    </row>
    <row r="532" spans="1:103"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3"/>
      <c r="AX532" s="3"/>
      <c r="AY532" s="3"/>
      <c r="AZ532" s="3"/>
      <c r="BA532" s="3"/>
      <c r="BB532" s="3"/>
      <c r="BC532" s="3"/>
      <c r="BD532" s="3"/>
      <c r="BE532" s="3"/>
      <c r="BF532" s="3"/>
      <c r="BG532" s="3"/>
      <c r="BH532" s="3"/>
      <c r="BI532" s="3"/>
      <c r="BJ532" s="3"/>
      <c r="BK532" s="3"/>
      <c r="BL532" s="3"/>
      <c r="BM532" s="3"/>
      <c r="BN532" s="3"/>
      <c r="BO532" s="3"/>
      <c r="BP532" s="3"/>
      <c r="BQ532" s="3"/>
      <c r="BR532" s="3"/>
      <c r="BS532" s="3"/>
      <c r="BT532" s="3"/>
      <c r="BU532" s="3"/>
      <c r="BV532" s="3"/>
      <c r="BW532" s="3"/>
      <c r="BX532" s="3"/>
      <c r="BY532" s="3"/>
      <c r="BZ532" s="3"/>
      <c r="CA532" s="3"/>
      <c r="CB532" s="3"/>
      <c r="CC532" s="3"/>
      <c r="CD532" s="3"/>
      <c r="CE532" s="3"/>
      <c r="CF532" s="3"/>
      <c r="CG532" s="3"/>
      <c r="CH532" s="3"/>
      <c r="CI532" s="3"/>
      <c r="CJ532" s="3"/>
      <c r="CK532" s="3"/>
      <c r="CL532" s="3"/>
      <c r="CM532" s="3"/>
      <c r="CN532" s="3"/>
      <c r="CO532" s="3"/>
      <c r="CP532" s="3"/>
      <c r="CQ532" s="3"/>
      <c r="CR532" s="3"/>
      <c r="CS532" s="3"/>
      <c r="CT532" s="3"/>
      <c r="CU532" s="3"/>
      <c r="CV532" s="3"/>
      <c r="CW532" s="3"/>
      <c r="CX532" s="3"/>
      <c r="CY532" s="3"/>
    </row>
    <row r="533" spans="1:103"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c r="AU533" s="3"/>
      <c r="AV533" s="3"/>
      <c r="AW533" s="3"/>
      <c r="AX533" s="3"/>
      <c r="AY533" s="3"/>
      <c r="AZ533" s="3"/>
      <c r="BA533" s="3"/>
      <c r="BB533" s="3"/>
      <c r="BC533" s="3"/>
      <c r="BD533" s="3"/>
      <c r="BE533" s="3"/>
      <c r="BF533" s="3"/>
      <c r="BG533" s="3"/>
      <c r="BH533" s="3"/>
      <c r="BI533" s="3"/>
      <c r="BJ533" s="3"/>
      <c r="BK533" s="3"/>
      <c r="BL533" s="3"/>
      <c r="BM533" s="3"/>
      <c r="BN533" s="3"/>
      <c r="BO533" s="3"/>
      <c r="BP533" s="3"/>
      <c r="BQ533" s="3"/>
      <c r="BR533" s="3"/>
      <c r="BS533" s="3"/>
      <c r="BT533" s="3"/>
      <c r="BU533" s="3"/>
      <c r="BV533" s="3"/>
      <c r="BW533" s="3"/>
      <c r="BX533" s="3"/>
      <c r="BY533" s="3"/>
      <c r="BZ533" s="3"/>
      <c r="CA533" s="3"/>
      <c r="CB533" s="3"/>
      <c r="CC533" s="3"/>
      <c r="CD533" s="3"/>
      <c r="CE533" s="3"/>
      <c r="CF533" s="3"/>
      <c r="CG533" s="3"/>
      <c r="CH533" s="3"/>
      <c r="CI533" s="3"/>
      <c r="CJ533" s="3"/>
      <c r="CK533" s="3"/>
      <c r="CL533" s="3"/>
      <c r="CM533" s="3"/>
      <c r="CN533" s="3"/>
      <c r="CO533" s="3"/>
      <c r="CP533" s="3"/>
      <c r="CQ533" s="3"/>
      <c r="CR533" s="3"/>
      <c r="CS533" s="3"/>
      <c r="CT533" s="3"/>
      <c r="CU533" s="3"/>
      <c r="CV533" s="3"/>
      <c r="CW533" s="3"/>
      <c r="CX533" s="3"/>
      <c r="CY533" s="3"/>
    </row>
    <row r="534" spans="1:103"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c r="AU534" s="3"/>
      <c r="AV534" s="3"/>
      <c r="AW534" s="3"/>
      <c r="AX534" s="3"/>
      <c r="AY534" s="3"/>
      <c r="AZ534" s="3"/>
      <c r="BA534" s="3"/>
      <c r="BB534" s="3"/>
      <c r="BC534" s="3"/>
      <c r="BD534" s="3"/>
      <c r="BE534" s="3"/>
      <c r="BF534" s="3"/>
      <c r="BG534" s="3"/>
      <c r="BH534" s="3"/>
      <c r="BI534" s="3"/>
      <c r="BJ534" s="3"/>
      <c r="BK534" s="3"/>
      <c r="BL534" s="3"/>
      <c r="BM534" s="3"/>
      <c r="BN534" s="3"/>
      <c r="BO534" s="3"/>
      <c r="BP534" s="3"/>
      <c r="BQ534" s="3"/>
      <c r="BR534" s="3"/>
      <c r="BS534" s="3"/>
      <c r="BT534" s="3"/>
      <c r="BU534" s="3"/>
      <c r="BV534" s="3"/>
      <c r="BW534" s="3"/>
      <c r="BX534" s="3"/>
      <c r="BY534" s="3"/>
      <c r="BZ534" s="3"/>
      <c r="CA534" s="3"/>
      <c r="CB534" s="3"/>
      <c r="CC534" s="3"/>
      <c r="CD534" s="3"/>
      <c r="CE534" s="3"/>
      <c r="CF534" s="3"/>
      <c r="CG534" s="3"/>
      <c r="CH534" s="3"/>
      <c r="CI534" s="3"/>
      <c r="CJ534" s="3"/>
      <c r="CK534" s="3"/>
      <c r="CL534" s="3"/>
      <c r="CM534" s="3"/>
      <c r="CN534" s="3"/>
      <c r="CO534" s="3"/>
      <c r="CP534" s="3"/>
      <c r="CQ534" s="3"/>
      <c r="CR534" s="3"/>
      <c r="CS534" s="3"/>
      <c r="CT534" s="3"/>
      <c r="CU534" s="3"/>
      <c r="CV534" s="3"/>
      <c r="CW534" s="3"/>
      <c r="CX534" s="3"/>
      <c r="CY534" s="3"/>
    </row>
    <row r="535" spans="1:103"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c r="AV535" s="3"/>
      <c r="AW535" s="3"/>
      <c r="AX535" s="3"/>
      <c r="AY535" s="3"/>
      <c r="AZ535" s="3"/>
      <c r="BA535" s="3"/>
      <c r="BB535" s="3"/>
      <c r="BC535" s="3"/>
      <c r="BD535" s="3"/>
      <c r="BE535" s="3"/>
      <c r="BF535" s="3"/>
      <c r="BG535" s="3"/>
      <c r="BH535" s="3"/>
      <c r="BI535" s="3"/>
      <c r="BJ535" s="3"/>
      <c r="BK535" s="3"/>
      <c r="BL535" s="3"/>
      <c r="BM535" s="3"/>
      <c r="BN535" s="3"/>
      <c r="BO535" s="3"/>
      <c r="BP535" s="3"/>
      <c r="BQ535" s="3"/>
      <c r="BR535" s="3"/>
      <c r="BS535" s="3"/>
      <c r="BT535" s="3"/>
      <c r="BU535" s="3"/>
      <c r="BV535" s="3"/>
      <c r="BW535" s="3"/>
      <c r="BX535" s="3"/>
      <c r="BY535" s="3"/>
      <c r="BZ535" s="3"/>
      <c r="CA535" s="3"/>
      <c r="CB535" s="3"/>
      <c r="CC535" s="3"/>
      <c r="CD535" s="3"/>
      <c r="CE535" s="3"/>
      <c r="CF535" s="3"/>
      <c r="CG535" s="3"/>
      <c r="CH535" s="3"/>
      <c r="CI535" s="3"/>
      <c r="CJ535" s="3"/>
      <c r="CK535" s="3"/>
      <c r="CL535" s="3"/>
      <c r="CM535" s="3"/>
      <c r="CN535" s="3"/>
      <c r="CO535" s="3"/>
      <c r="CP535" s="3"/>
      <c r="CQ535" s="3"/>
      <c r="CR535" s="3"/>
      <c r="CS535" s="3"/>
      <c r="CT535" s="3"/>
      <c r="CU535" s="3"/>
      <c r="CV535" s="3"/>
      <c r="CW535" s="3"/>
      <c r="CX535" s="3"/>
      <c r="CY535" s="3"/>
    </row>
    <row r="536" spans="1:103"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c r="AT536" s="3"/>
      <c r="AU536" s="3"/>
      <c r="AV536" s="3"/>
      <c r="AW536" s="3"/>
      <c r="AX536" s="3"/>
      <c r="AY536" s="3"/>
      <c r="AZ536" s="3"/>
      <c r="BA536" s="3"/>
      <c r="BB536" s="3"/>
      <c r="BC536" s="3"/>
      <c r="BD536" s="3"/>
      <c r="BE536" s="3"/>
      <c r="BF536" s="3"/>
      <c r="BG536" s="3"/>
      <c r="BH536" s="3"/>
      <c r="BI536" s="3"/>
      <c r="BJ536" s="3"/>
      <c r="BK536" s="3"/>
      <c r="BL536" s="3"/>
      <c r="BM536" s="3"/>
      <c r="BN536" s="3"/>
      <c r="BO536" s="3"/>
      <c r="BP536" s="3"/>
      <c r="BQ536" s="3"/>
      <c r="BR536" s="3"/>
      <c r="BS536" s="3"/>
      <c r="BT536" s="3"/>
      <c r="BU536" s="3"/>
      <c r="BV536" s="3"/>
      <c r="BW536" s="3"/>
      <c r="BX536" s="3"/>
      <c r="BY536" s="3"/>
      <c r="BZ536" s="3"/>
      <c r="CA536" s="3"/>
      <c r="CB536" s="3"/>
      <c r="CC536" s="3"/>
      <c r="CD536" s="3"/>
      <c r="CE536" s="3"/>
      <c r="CF536" s="3"/>
      <c r="CG536" s="3"/>
      <c r="CH536" s="3"/>
      <c r="CI536" s="3"/>
      <c r="CJ536" s="3"/>
      <c r="CK536" s="3"/>
      <c r="CL536" s="3"/>
      <c r="CM536" s="3"/>
      <c r="CN536" s="3"/>
      <c r="CO536" s="3"/>
      <c r="CP536" s="3"/>
      <c r="CQ536" s="3"/>
      <c r="CR536" s="3"/>
      <c r="CS536" s="3"/>
      <c r="CT536" s="3"/>
      <c r="CU536" s="3"/>
      <c r="CV536" s="3"/>
      <c r="CW536" s="3"/>
      <c r="CX536" s="3"/>
      <c r="CY536" s="3"/>
    </row>
    <row r="537" spans="1:103"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c r="AT537" s="3"/>
      <c r="AU537" s="3"/>
      <c r="AV537" s="3"/>
      <c r="AW537" s="3"/>
      <c r="AX537" s="3"/>
      <c r="AY537" s="3"/>
      <c r="AZ537" s="3"/>
      <c r="BA537" s="3"/>
      <c r="BB537" s="3"/>
      <c r="BC537" s="3"/>
      <c r="BD537" s="3"/>
      <c r="BE537" s="3"/>
      <c r="BF537" s="3"/>
      <c r="BG537" s="3"/>
      <c r="BH537" s="3"/>
      <c r="BI537" s="3"/>
      <c r="BJ537" s="3"/>
      <c r="BK537" s="3"/>
      <c r="BL537" s="3"/>
      <c r="BM537" s="3"/>
      <c r="BN537" s="3"/>
      <c r="BO537" s="3"/>
      <c r="BP537" s="3"/>
      <c r="BQ537" s="3"/>
      <c r="BR537" s="3"/>
      <c r="BS537" s="3"/>
      <c r="BT537" s="3"/>
      <c r="BU537" s="3"/>
      <c r="BV537" s="3"/>
      <c r="BW537" s="3"/>
      <c r="BX537" s="3"/>
      <c r="BY537" s="3"/>
      <c r="BZ537" s="3"/>
      <c r="CA537" s="3"/>
      <c r="CB537" s="3"/>
      <c r="CC537" s="3"/>
      <c r="CD537" s="3"/>
      <c r="CE537" s="3"/>
      <c r="CF537" s="3"/>
      <c r="CG537" s="3"/>
      <c r="CH537" s="3"/>
      <c r="CI537" s="3"/>
      <c r="CJ537" s="3"/>
      <c r="CK537" s="3"/>
      <c r="CL537" s="3"/>
      <c r="CM537" s="3"/>
      <c r="CN537" s="3"/>
      <c r="CO537" s="3"/>
      <c r="CP537" s="3"/>
      <c r="CQ537" s="3"/>
      <c r="CR537" s="3"/>
      <c r="CS537" s="3"/>
      <c r="CT537" s="3"/>
      <c r="CU537" s="3"/>
      <c r="CV537" s="3"/>
      <c r="CW537" s="3"/>
      <c r="CX537" s="3"/>
      <c r="CY537" s="3"/>
    </row>
    <row r="538" spans="1:103"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c r="AT538" s="3"/>
      <c r="AU538" s="3"/>
      <c r="AV538" s="3"/>
      <c r="AW538" s="3"/>
      <c r="AX538" s="3"/>
      <c r="AY538" s="3"/>
      <c r="AZ538" s="3"/>
      <c r="BA538" s="3"/>
      <c r="BB538" s="3"/>
      <c r="BC538" s="3"/>
      <c r="BD538" s="3"/>
      <c r="BE538" s="3"/>
      <c r="BF538" s="3"/>
      <c r="BG538" s="3"/>
      <c r="BH538" s="3"/>
      <c r="BI538" s="3"/>
      <c r="BJ538" s="3"/>
      <c r="BK538" s="3"/>
      <c r="BL538" s="3"/>
      <c r="BM538" s="3"/>
      <c r="BN538" s="3"/>
      <c r="BO538" s="3"/>
      <c r="BP538" s="3"/>
      <c r="BQ538" s="3"/>
      <c r="BR538" s="3"/>
      <c r="BS538" s="3"/>
      <c r="BT538" s="3"/>
      <c r="BU538" s="3"/>
      <c r="BV538" s="3"/>
      <c r="BW538" s="3"/>
      <c r="BX538" s="3"/>
      <c r="BY538" s="3"/>
      <c r="BZ538" s="3"/>
      <c r="CA538" s="3"/>
      <c r="CB538" s="3"/>
      <c r="CC538" s="3"/>
      <c r="CD538" s="3"/>
      <c r="CE538" s="3"/>
      <c r="CF538" s="3"/>
      <c r="CG538" s="3"/>
      <c r="CH538" s="3"/>
      <c r="CI538" s="3"/>
      <c r="CJ538" s="3"/>
      <c r="CK538" s="3"/>
      <c r="CL538" s="3"/>
      <c r="CM538" s="3"/>
      <c r="CN538" s="3"/>
      <c r="CO538" s="3"/>
      <c r="CP538" s="3"/>
      <c r="CQ538" s="3"/>
      <c r="CR538" s="3"/>
      <c r="CS538" s="3"/>
      <c r="CT538" s="3"/>
      <c r="CU538" s="3"/>
      <c r="CV538" s="3"/>
      <c r="CW538" s="3"/>
      <c r="CX538" s="3"/>
      <c r="CY538" s="3"/>
    </row>
    <row r="539" spans="1:103"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c r="AT539" s="3"/>
      <c r="AU539" s="3"/>
      <c r="AV539" s="3"/>
      <c r="AW539" s="3"/>
      <c r="AX539" s="3"/>
      <c r="AY539" s="3"/>
      <c r="AZ539" s="3"/>
      <c r="BA539" s="3"/>
      <c r="BB539" s="3"/>
      <c r="BC539" s="3"/>
      <c r="BD539" s="3"/>
      <c r="BE539" s="3"/>
      <c r="BF539" s="3"/>
      <c r="BG539" s="3"/>
      <c r="BH539" s="3"/>
      <c r="BI539" s="3"/>
      <c r="BJ539" s="3"/>
      <c r="BK539" s="3"/>
      <c r="BL539" s="3"/>
      <c r="BM539" s="3"/>
      <c r="BN539" s="3"/>
      <c r="BO539" s="3"/>
      <c r="BP539" s="3"/>
      <c r="BQ539" s="3"/>
      <c r="BR539" s="3"/>
      <c r="BS539" s="3"/>
      <c r="BT539" s="3"/>
      <c r="BU539" s="3"/>
      <c r="BV539" s="3"/>
      <c r="BW539" s="3"/>
      <c r="BX539" s="3"/>
      <c r="BY539" s="3"/>
      <c r="BZ539" s="3"/>
      <c r="CA539" s="3"/>
      <c r="CB539" s="3"/>
      <c r="CC539" s="3"/>
      <c r="CD539" s="3"/>
      <c r="CE539" s="3"/>
      <c r="CF539" s="3"/>
      <c r="CG539" s="3"/>
      <c r="CH539" s="3"/>
      <c r="CI539" s="3"/>
      <c r="CJ539" s="3"/>
      <c r="CK539" s="3"/>
      <c r="CL539" s="3"/>
      <c r="CM539" s="3"/>
      <c r="CN539" s="3"/>
      <c r="CO539" s="3"/>
      <c r="CP539" s="3"/>
      <c r="CQ539" s="3"/>
      <c r="CR539" s="3"/>
      <c r="CS539" s="3"/>
      <c r="CT539" s="3"/>
      <c r="CU539" s="3"/>
      <c r="CV539" s="3"/>
      <c r="CW539" s="3"/>
      <c r="CX539" s="3"/>
      <c r="CY539" s="3"/>
    </row>
    <row r="540" spans="1:103"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c r="AT540" s="3"/>
      <c r="AU540" s="3"/>
      <c r="AV540" s="3"/>
      <c r="AW540" s="3"/>
      <c r="AX540" s="3"/>
      <c r="AY540" s="3"/>
      <c r="AZ540" s="3"/>
      <c r="BA540" s="3"/>
      <c r="BB540" s="3"/>
      <c r="BC540" s="3"/>
      <c r="BD540" s="3"/>
      <c r="BE540" s="3"/>
      <c r="BF540" s="3"/>
      <c r="BG540" s="3"/>
      <c r="BH540" s="3"/>
      <c r="BI540" s="3"/>
      <c r="BJ540" s="3"/>
      <c r="BK540" s="3"/>
      <c r="BL540" s="3"/>
      <c r="BM540" s="3"/>
      <c r="BN540" s="3"/>
      <c r="BO540" s="3"/>
      <c r="BP540" s="3"/>
      <c r="BQ540" s="3"/>
      <c r="BR540" s="3"/>
      <c r="BS540" s="3"/>
      <c r="BT540" s="3"/>
      <c r="BU540" s="3"/>
      <c r="BV540" s="3"/>
      <c r="BW540" s="3"/>
      <c r="BX540" s="3"/>
      <c r="BY540" s="3"/>
      <c r="BZ540" s="3"/>
      <c r="CA540" s="3"/>
      <c r="CB540" s="3"/>
      <c r="CC540" s="3"/>
      <c r="CD540" s="3"/>
      <c r="CE540" s="3"/>
      <c r="CF540" s="3"/>
      <c r="CG540" s="3"/>
      <c r="CH540" s="3"/>
      <c r="CI540" s="3"/>
      <c r="CJ540" s="3"/>
      <c r="CK540" s="3"/>
      <c r="CL540" s="3"/>
      <c r="CM540" s="3"/>
      <c r="CN540" s="3"/>
      <c r="CO540" s="3"/>
      <c r="CP540" s="3"/>
      <c r="CQ540" s="3"/>
      <c r="CR540" s="3"/>
      <c r="CS540" s="3"/>
      <c r="CT540" s="3"/>
      <c r="CU540" s="3"/>
      <c r="CV540" s="3"/>
      <c r="CW540" s="3"/>
      <c r="CX540" s="3"/>
      <c r="CY540" s="3"/>
    </row>
    <row r="541" spans="1:103"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c r="AT541" s="3"/>
      <c r="AU541" s="3"/>
      <c r="AV541" s="3"/>
      <c r="AW541" s="3"/>
      <c r="AX541" s="3"/>
      <c r="AY541" s="3"/>
      <c r="AZ541" s="3"/>
      <c r="BA541" s="3"/>
      <c r="BB541" s="3"/>
      <c r="BC541" s="3"/>
      <c r="BD541" s="3"/>
      <c r="BE541" s="3"/>
      <c r="BF541" s="3"/>
      <c r="BG541" s="3"/>
      <c r="BH541" s="3"/>
      <c r="BI541" s="3"/>
      <c r="BJ541" s="3"/>
      <c r="BK541" s="3"/>
      <c r="BL541" s="3"/>
      <c r="BM541" s="3"/>
      <c r="BN541" s="3"/>
      <c r="BO541" s="3"/>
      <c r="BP541" s="3"/>
      <c r="BQ541" s="3"/>
      <c r="BR541" s="3"/>
      <c r="BS541" s="3"/>
      <c r="BT541" s="3"/>
      <c r="BU541" s="3"/>
      <c r="BV541" s="3"/>
      <c r="BW541" s="3"/>
      <c r="BX541" s="3"/>
      <c r="BY541" s="3"/>
      <c r="BZ541" s="3"/>
      <c r="CA541" s="3"/>
      <c r="CB541" s="3"/>
      <c r="CC541" s="3"/>
      <c r="CD541" s="3"/>
      <c r="CE541" s="3"/>
      <c r="CF541" s="3"/>
      <c r="CG541" s="3"/>
      <c r="CH541" s="3"/>
      <c r="CI541" s="3"/>
      <c r="CJ541" s="3"/>
      <c r="CK541" s="3"/>
      <c r="CL541" s="3"/>
      <c r="CM541" s="3"/>
      <c r="CN541" s="3"/>
      <c r="CO541" s="3"/>
      <c r="CP541" s="3"/>
      <c r="CQ541" s="3"/>
      <c r="CR541" s="3"/>
      <c r="CS541" s="3"/>
      <c r="CT541" s="3"/>
      <c r="CU541" s="3"/>
      <c r="CV541" s="3"/>
      <c r="CW541" s="3"/>
      <c r="CX541" s="3"/>
      <c r="CY541" s="3"/>
    </row>
    <row r="542" spans="1:103"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c r="AT542" s="3"/>
      <c r="AU542" s="3"/>
      <c r="AV542" s="3"/>
      <c r="AW542" s="3"/>
      <c r="AX542" s="3"/>
      <c r="AY542" s="3"/>
      <c r="AZ542" s="3"/>
      <c r="BA542" s="3"/>
      <c r="BB542" s="3"/>
      <c r="BC542" s="3"/>
      <c r="BD542" s="3"/>
      <c r="BE542" s="3"/>
      <c r="BF542" s="3"/>
      <c r="BG542" s="3"/>
      <c r="BH542" s="3"/>
      <c r="BI542" s="3"/>
      <c r="BJ542" s="3"/>
      <c r="BK542" s="3"/>
      <c r="BL542" s="3"/>
      <c r="BM542" s="3"/>
      <c r="BN542" s="3"/>
      <c r="BO542" s="3"/>
      <c r="BP542" s="3"/>
      <c r="BQ542" s="3"/>
      <c r="BR542" s="3"/>
      <c r="BS542" s="3"/>
      <c r="BT542" s="3"/>
      <c r="BU542" s="3"/>
      <c r="BV542" s="3"/>
      <c r="BW542" s="3"/>
      <c r="BX542" s="3"/>
      <c r="BY542" s="3"/>
      <c r="BZ542" s="3"/>
      <c r="CA542" s="3"/>
      <c r="CB542" s="3"/>
      <c r="CC542" s="3"/>
      <c r="CD542" s="3"/>
      <c r="CE542" s="3"/>
      <c r="CF542" s="3"/>
      <c r="CG542" s="3"/>
      <c r="CH542" s="3"/>
      <c r="CI542" s="3"/>
      <c r="CJ542" s="3"/>
      <c r="CK542" s="3"/>
      <c r="CL542" s="3"/>
      <c r="CM542" s="3"/>
      <c r="CN542" s="3"/>
      <c r="CO542" s="3"/>
      <c r="CP542" s="3"/>
      <c r="CQ542" s="3"/>
      <c r="CR542" s="3"/>
      <c r="CS542" s="3"/>
      <c r="CT542" s="3"/>
      <c r="CU542" s="3"/>
      <c r="CV542" s="3"/>
      <c r="CW542" s="3"/>
      <c r="CX542" s="3"/>
      <c r="CY542" s="3"/>
    </row>
    <row r="543" spans="1:103"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c r="AT543" s="3"/>
      <c r="AU543" s="3"/>
      <c r="AV543" s="3"/>
      <c r="AW543" s="3"/>
      <c r="AX543" s="3"/>
      <c r="AY543" s="3"/>
      <c r="AZ543" s="3"/>
      <c r="BA543" s="3"/>
      <c r="BB543" s="3"/>
      <c r="BC543" s="3"/>
      <c r="BD543" s="3"/>
      <c r="BE543" s="3"/>
      <c r="BF543" s="3"/>
      <c r="BG543" s="3"/>
      <c r="BH543" s="3"/>
      <c r="BI543" s="3"/>
      <c r="BJ543" s="3"/>
      <c r="BK543" s="3"/>
      <c r="BL543" s="3"/>
      <c r="BM543" s="3"/>
      <c r="BN543" s="3"/>
      <c r="BO543" s="3"/>
      <c r="BP543" s="3"/>
      <c r="BQ543" s="3"/>
      <c r="BR543" s="3"/>
      <c r="BS543" s="3"/>
      <c r="BT543" s="3"/>
      <c r="BU543" s="3"/>
      <c r="BV543" s="3"/>
      <c r="BW543" s="3"/>
      <c r="BX543" s="3"/>
      <c r="BY543" s="3"/>
      <c r="BZ543" s="3"/>
      <c r="CA543" s="3"/>
      <c r="CB543" s="3"/>
      <c r="CC543" s="3"/>
      <c r="CD543" s="3"/>
      <c r="CE543" s="3"/>
      <c r="CF543" s="3"/>
      <c r="CG543" s="3"/>
      <c r="CH543" s="3"/>
      <c r="CI543" s="3"/>
      <c r="CJ543" s="3"/>
      <c r="CK543" s="3"/>
      <c r="CL543" s="3"/>
      <c r="CM543" s="3"/>
      <c r="CN543" s="3"/>
      <c r="CO543" s="3"/>
      <c r="CP543" s="3"/>
      <c r="CQ543" s="3"/>
      <c r="CR543" s="3"/>
      <c r="CS543" s="3"/>
      <c r="CT543" s="3"/>
      <c r="CU543" s="3"/>
      <c r="CV543" s="3"/>
      <c r="CW543" s="3"/>
      <c r="CX543" s="3"/>
      <c r="CY543" s="3"/>
    </row>
    <row r="544" spans="1:103"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c r="AT544" s="3"/>
      <c r="AU544" s="3"/>
      <c r="AV544" s="3"/>
      <c r="AW544" s="3"/>
      <c r="AX544" s="3"/>
      <c r="AY544" s="3"/>
      <c r="AZ544" s="3"/>
      <c r="BA544" s="3"/>
      <c r="BB544" s="3"/>
      <c r="BC544" s="3"/>
      <c r="BD544" s="3"/>
      <c r="BE544" s="3"/>
      <c r="BF544" s="3"/>
      <c r="BG544" s="3"/>
      <c r="BH544" s="3"/>
      <c r="BI544" s="3"/>
      <c r="BJ544" s="3"/>
      <c r="BK544" s="3"/>
      <c r="BL544" s="3"/>
      <c r="BM544" s="3"/>
      <c r="BN544" s="3"/>
      <c r="BO544" s="3"/>
      <c r="BP544" s="3"/>
      <c r="BQ544" s="3"/>
      <c r="BR544" s="3"/>
      <c r="BS544" s="3"/>
      <c r="BT544" s="3"/>
      <c r="BU544" s="3"/>
      <c r="BV544" s="3"/>
      <c r="BW544" s="3"/>
      <c r="BX544" s="3"/>
      <c r="BY544" s="3"/>
      <c r="BZ544" s="3"/>
      <c r="CA544" s="3"/>
      <c r="CB544" s="3"/>
      <c r="CC544" s="3"/>
      <c r="CD544" s="3"/>
      <c r="CE544" s="3"/>
      <c r="CF544" s="3"/>
      <c r="CG544" s="3"/>
      <c r="CH544" s="3"/>
      <c r="CI544" s="3"/>
      <c r="CJ544" s="3"/>
      <c r="CK544" s="3"/>
      <c r="CL544" s="3"/>
      <c r="CM544" s="3"/>
      <c r="CN544" s="3"/>
      <c r="CO544" s="3"/>
      <c r="CP544" s="3"/>
      <c r="CQ544" s="3"/>
      <c r="CR544" s="3"/>
      <c r="CS544" s="3"/>
      <c r="CT544" s="3"/>
      <c r="CU544" s="3"/>
      <c r="CV544" s="3"/>
      <c r="CW544" s="3"/>
      <c r="CX544" s="3"/>
      <c r="CY544" s="3"/>
    </row>
    <row r="545" spans="1:103"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c r="AT545" s="3"/>
      <c r="AU545" s="3"/>
      <c r="AV545" s="3"/>
      <c r="AW545" s="3"/>
      <c r="AX545" s="3"/>
      <c r="AY545" s="3"/>
      <c r="AZ545" s="3"/>
      <c r="BA545" s="3"/>
      <c r="BB545" s="3"/>
      <c r="BC545" s="3"/>
      <c r="BD545" s="3"/>
      <c r="BE545" s="3"/>
      <c r="BF545" s="3"/>
      <c r="BG545" s="3"/>
      <c r="BH545" s="3"/>
      <c r="BI545" s="3"/>
      <c r="BJ545" s="3"/>
      <c r="BK545" s="3"/>
      <c r="BL545" s="3"/>
      <c r="BM545" s="3"/>
      <c r="BN545" s="3"/>
      <c r="BO545" s="3"/>
      <c r="BP545" s="3"/>
      <c r="BQ545" s="3"/>
      <c r="BR545" s="3"/>
      <c r="BS545" s="3"/>
      <c r="BT545" s="3"/>
      <c r="BU545" s="3"/>
      <c r="BV545" s="3"/>
      <c r="BW545" s="3"/>
      <c r="BX545" s="3"/>
      <c r="BY545" s="3"/>
      <c r="BZ545" s="3"/>
      <c r="CA545" s="3"/>
      <c r="CB545" s="3"/>
      <c r="CC545" s="3"/>
      <c r="CD545" s="3"/>
      <c r="CE545" s="3"/>
      <c r="CF545" s="3"/>
      <c r="CG545" s="3"/>
      <c r="CH545" s="3"/>
      <c r="CI545" s="3"/>
      <c r="CJ545" s="3"/>
      <c r="CK545" s="3"/>
      <c r="CL545" s="3"/>
      <c r="CM545" s="3"/>
      <c r="CN545" s="3"/>
      <c r="CO545" s="3"/>
      <c r="CP545" s="3"/>
      <c r="CQ545" s="3"/>
      <c r="CR545" s="3"/>
      <c r="CS545" s="3"/>
      <c r="CT545" s="3"/>
      <c r="CU545" s="3"/>
      <c r="CV545" s="3"/>
      <c r="CW545" s="3"/>
      <c r="CX545" s="3"/>
      <c r="CY545" s="3"/>
    </row>
    <row r="546" spans="1:103"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c r="AS546" s="3"/>
      <c r="AT546" s="3"/>
      <c r="AU546" s="3"/>
      <c r="AV546" s="3"/>
      <c r="AW546" s="3"/>
      <c r="AX546" s="3"/>
      <c r="AY546" s="3"/>
      <c r="AZ546" s="3"/>
      <c r="BA546" s="3"/>
      <c r="BB546" s="3"/>
      <c r="BC546" s="3"/>
      <c r="BD546" s="3"/>
      <c r="BE546" s="3"/>
      <c r="BF546" s="3"/>
      <c r="BG546" s="3"/>
      <c r="BH546" s="3"/>
      <c r="BI546" s="3"/>
      <c r="BJ546" s="3"/>
      <c r="BK546" s="3"/>
      <c r="BL546" s="3"/>
      <c r="BM546" s="3"/>
      <c r="BN546" s="3"/>
      <c r="BO546" s="3"/>
      <c r="BP546" s="3"/>
      <c r="BQ546" s="3"/>
      <c r="BR546" s="3"/>
      <c r="BS546" s="3"/>
      <c r="BT546" s="3"/>
      <c r="BU546" s="3"/>
      <c r="BV546" s="3"/>
      <c r="BW546" s="3"/>
      <c r="BX546" s="3"/>
      <c r="BY546" s="3"/>
      <c r="BZ546" s="3"/>
      <c r="CA546" s="3"/>
      <c r="CB546" s="3"/>
      <c r="CC546" s="3"/>
      <c r="CD546" s="3"/>
      <c r="CE546" s="3"/>
      <c r="CF546" s="3"/>
      <c r="CG546" s="3"/>
      <c r="CH546" s="3"/>
      <c r="CI546" s="3"/>
      <c r="CJ546" s="3"/>
      <c r="CK546" s="3"/>
      <c r="CL546" s="3"/>
      <c r="CM546" s="3"/>
      <c r="CN546" s="3"/>
      <c r="CO546" s="3"/>
      <c r="CP546" s="3"/>
      <c r="CQ546" s="3"/>
      <c r="CR546" s="3"/>
      <c r="CS546" s="3"/>
      <c r="CT546" s="3"/>
      <c r="CU546" s="3"/>
      <c r="CV546" s="3"/>
      <c r="CW546" s="3"/>
      <c r="CX546" s="3"/>
      <c r="CY546" s="3"/>
    </row>
    <row r="547" spans="1:103"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c r="AT547" s="3"/>
      <c r="AU547" s="3"/>
      <c r="AV547" s="3"/>
      <c r="AW547" s="3"/>
      <c r="AX547" s="3"/>
      <c r="AY547" s="3"/>
      <c r="AZ547" s="3"/>
      <c r="BA547" s="3"/>
      <c r="BB547" s="3"/>
      <c r="BC547" s="3"/>
      <c r="BD547" s="3"/>
      <c r="BE547" s="3"/>
      <c r="BF547" s="3"/>
      <c r="BG547" s="3"/>
      <c r="BH547" s="3"/>
      <c r="BI547" s="3"/>
      <c r="BJ547" s="3"/>
      <c r="BK547" s="3"/>
      <c r="BL547" s="3"/>
      <c r="BM547" s="3"/>
      <c r="BN547" s="3"/>
      <c r="BO547" s="3"/>
      <c r="BP547" s="3"/>
      <c r="BQ547" s="3"/>
      <c r="BR547" s="3"/>
      <c r="BS547" s="3"/>
      <c r="BT547" s="3"/>
      <c r="BU547" s="3"/>
      <c r="BV547" s="3"/>
      <c r="BW547" s="3"/>
      <c r="BX547" s="3"/>
      <c r="BY547" s="3"/>
      <c r="BZ547" s="3"/>
      <c r="CA547" s="3"/>
      <c r="CB547" s="3"/>
      <c r="CC547" s="3"/>
      <c r="CD547" s="3"/>
      <c r="CE547" s="3"/>
      <c r="CF547" s="3"/>
      <c r="CG547" s="3"/>
      <c r="CH547" s="3"/>
      <c r="CI547" s="3"/>
      <c r="CJ547" s="3"/>
      <c r="CK547" s="3"/>
      <c r="CL547" s="3"/>
      <c r="CM547" s="3"/>
      <c r="CN547" s="3"/>
      <c r="CO547" s="3"/>
      <c r="CP547" s="3"/>
      <c r="CQ547" s="3"/>
      <c r="CR547" s="3"/>
      <c r="CS547" s="3"/>
      <c r="CT547" s="3"/>
      <c r="CU547" s="3"/>
      <c r="CV547" s="3"/>
      <c r="CW547" s="3"/>
      <c r="CX547" s="3"/>
      <c r="CY547" s="3"/>
    </row>
    <row r="548" spans="1:103"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c r="AT548" s="3"/>
      <c r="AU548" s="3"/>
      <c r="AV548" s="3"/>
      <c r="AW548" s="3"/>
      <c r="AX548" s="3"/>
      <c r="AY548" s="3"/>
      <c r="AZ548" s="3"/>
      <c r="BA548" s="3"/>
      <c r="BB548" s="3"/>
      <c r="BC548" s="3"/>
      <c r="BD548" s="3"/>
      <c r="BE548" s="3"/>
      <c r="BF548" s="3"/>
      <c r="BG548" s="3"/>
      <c r="BH548" s="3"/>
      <c r="BI548" s="3"/>
      <c r="BJ548" s="3"/>
      <c r="BK548" s="3"/>
      <c r="BL548" s="3"/>
      <c r="BM548" s="3"/>
      <c r="BN548" s="3"/>
      <c r="BO548" s="3"/>
      <c r="BP548" s="3"/>
      <c r="BQ548" s="3"/>
      <c r="BR548" s="3"/>
      <c r="BS548" s="3"/>
      <c r="BT548" s="3"/>
      <c r="BU548" s="3"/>
      <c r="BV548" s="3"/>
      <c r="BW548" s="3"/>
      <c r="BX548" s="3"/>
      <c r="BY548" s="3"/>
      <c r="BZ548" s="3"/>
      <c r="CA548" s="3"/>
      <c r="CB548" s="3"/>
      <c r="CC548" s="3"/>
      <c r="CD548" s="3"/>
      <c r="CE548" s="3"/>
      <c r="CF548" s="3"/>
      <c r="CG548" s="3"/>
      <c r="CH548" s="3"/>
      <c r="CI548" s="3"/>
      <c r="CJ548" s="3"/>
      <c r="CK548" s="3"/>
      <c r="CL548" s="3"/>
      <c r="CM548" s="3"/>
      <c r="CN548" s="3"/>
      <c r="CO548" s="3"/>
      <c r="CP548" s="3"/>
      <c r="CQ548" s="3"/>
      <c r="CR548" s="3"/>
      <c r="CS548" s="3"/>
      <c r="CT548" s="3"/>
      <c r="CU548" s="3"/>
      <c r="CV548" s="3"/>
      <c r="CW548" s="3"/>
      <c r="CX548" s="3"/>
      <c r="CY548" s="3"/>
    </row>
    <row r="549" spans="1:103"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c r="AV549" s="3"/>
      <c r="AW549" s="3"/>
      <c r="AX549" s="3"/>
      <c r="AY549" s="3"/>
      <c r="AZ549" s="3"/>
      <c r="BA549" s="3"/>
      <c r="BB549" s="3"/>
      <c r="BC549" s="3"/>
      <c r="BD549" s="3"/>
      <c r="BE549" s="3"/>
      <c r="BF549" s="3"/>
      <c r="BG549" s="3"/>
      <c r="BH549" s="3"/>
      <c r="BI549" s="3"/>
      <c r="BJ549" s="3"/>
      <c r="BK549" s="3"/>
      <c r="BL549" s="3"/>
      <c r="BM549" s="3"/>
      <c r="BN549" s="3"/>
      <c r="BO549" s="3"/>
      <c r="BP549" s="3"/>
      <c r="BQ549" s="3"/>
      <c r="BR549" s="3"/>
      <c r="BS549" s="3"/>
      <c r="BT549" s="3"/>
      <c r="BU549" s="3"/>
      <c r="BV549" s="3"/>
      <c r="BW549" s="3"/>
      <c r="BX549" s="3"/>
      <c r="BY549" s="3"/>
      <c r="BZ549" s="3"/>
      <c r="CA549" s="3"/>
      <c r="CB549" s="3"/>
      <c r="CC549" s="3"/>
      <c r="CD549" s="3"/>
      <c r="CE549" s="3"/>
      <c r="CF549" s="3"/>
      <c r="CG549" s="3"/>
      <c r="CH549" s="3"/>
      <c r="CI549" s="3"/>
      <c r="CJ549" s="3"/>
      <c r="CK549" s="3"/>
      <c r="CL549" s="3"/>
      <c r="CM549" s="3"/>
      <c r="CN549" s="3"/>
      <c r="CO549" s="3"/>
      <c r="CP549" s="3"/>
      <c r="CQ549" s="3"/>
      <c r="CR549" s="3"/>
      <c r="CS549" s="3"/>
      <c r="CT549" s="3"/>
      <c r="CU549" s="3"/>
      <c r="CV549" s="3"/>
      <c r="CW549" s="3"/>
      <c r="CX549" s="3"/>
      <c r="CY549" s="3"/>
    </row>
    <row r="550" spans="1:103"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c r="AT550" s="3"/>
      <c r="AU550" s="3"/>
      <c r="AV550" s="3"/>
      <c r="AW550" s="3"/>
      <c r="AX550" s="3"/>
      <c r="AY550" s="3"/>
      <c r="AZ550" s="3"/>
      <c r="BA550" s="3"/>
      <c r="BB550" s="3"/>
      <c r="BC550" s="3"/>
      <c r="BD550" s="3"/>
      <c r="BE550" s="3"/>
      <c r="BF550" s="3"/>
      <c r="BG550" s="3"/>
      <c r="BH550" s="3"/>
      <c r="BI550" s="3"/>
      <c r="BJ550" s="3"/>
      <c r="BK550" s="3"/>
      <c r="BL550" s="3"/>
      <c r="BM550" s="3"/>
      <c r="BN550" s="3"/>
      <c r="BO550" s="3"/>
      <c r="BP550" s="3"/>
      <c r="BQ550" s="3"/>
      <c r="BR550" s="3"/>
      <c r="BS550" s="3"/>
      <c r="BT550" s="3"/>
      <c r="BU550" s="3"/>
      <c r="BV550" s="3"/>
      <c r="BW550" s="3"/>
      <c r="BX550" s="3"/>
      <c r="BY550" s="3"/>
      <c r="BZ550" s="3"/>
      <c r="CA550" s="3"/>
      <c r="CB550" s="3"/>
      <c r="CC550" s="3"/>
      <c r="CD550" s="3"/>
      <c r="CE550" s="3"/>
      <c r="CF550" s="3"/>
      <c r="CG550" s="3"/>
      <c r="CH550" s="3"/>
      <c r="CI550" s="3"/>
      <c r="CJ550" s="3"/>
      <c r="CK550" s="3"/>
      <c r="CL550" s="3"/>
      <c r="CM550" s="3"/>
      <c r="CN550" s="3"/>
      <c r="CO550" s="3"/>
      <c r="CP550" s="3"/>
      <c r="CQ550" s="3"/>
      <c r="CR550" s="3"/>
      <c r="CS550" s="3"/>
      <c r="CT550" s="3"/>
      <c r="CU550" s="3"/>
      <c r="CV550" s="3"/>
      <c r="CW550" s="3"/>
      <c r="CX550" s="3"/>
      <c r="CY550" s="3"/>
    </row>
    <row r="551" spans="1:103"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c r="AT551" s="3"/>
      <c r="AU551" s="3"/>
      <c r="AV551" s="3"/>
      <c r="AW551" s="3"/>
      <c r="AX551" s="3"/>
      <c r="AY551" s="3"/>
      <c r="AZ551" s="3"/>
      <c r="BA551" s="3"/>
      <c r="BB551" s="3"/>
      <c r="BC551" s="3"/>
      <c r="BD551" s="3"/>
      <c r="BE551" s="3"/>
      <c r="BF551" s="3"/>
      <c r="BG551" s="3"/>
      <c r="BH551" s="3"/>
      <c r="BI551" s="3"/>
      <c r="BJ551" s="3"/>
      <c r="BK551" s="3"/>
      <c r="BL551" s="3"/>
      <c r="BM551" s="3"/>
      <c r="BN551" s="3"/>
      <c r="BO551" s="3"/>
      <c r="BP551" s="3"/>
      <c r="BQ551" s="3"/>
      <c r="BR551" s="3"/>
      <c r="BS551" s="3"/>
      <c r="BT551" s="3"/>
      <c r="BU551" s="3"/>
      <c r="BV551" s="3"/>
      <c r="BW551" s="3"/>
      <c r="BX551" s="3"/>
      <c r="BY551" s="3"/>
      <c r="BZ551" s="3"/>
      <c r="CA551" s="3"/>
      <c r="CB551" s="3"/>
      <c r="CC551" s="3"/>
      <c r="CD551" s="3"/>
      <c r="CE551" s="3"/>
      <c r="CF551" s="3"/>
      <c r="CG551" s="3"/>
      <c r="CH551" s="3"/>
      <c r="CI551" s="3"/>
      <c r="CJ551" s="3"/>
      <c r="CK551" s="3"/>
      <c r="CL551" s="3"/>
      <c r="CM551" s="3"/>
      <c r="CN551" s="3"/>
      <c r="CO551" s="3"/>
      <c r="CP551" s="3"/>
      <c r="CQ551" s="3"/>
      <c r="CR551" s="3"/>
      <c r="CS551" s="3"/>
      <c r="CT551" s="3"/>
      <c r="CU551" s="3"/>
      <c r="CV551" s="3"/>
      <c r="CW551" s="3"/>
      <c r="CX551" s="3"/>
      <c r="CY551" s="3"/>
    </row>
    <row r="552" spans="1:103"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c r="AT552" s="3"/>
      <c r="AU552" s="3"/>
      <c r="AV552" s="3"/>
      <c r="AW552" s="3"/>
      <c r="AX552" s="3"/>
      <c r="AY552" s="3"/>
      <c r="AZ552" s="3"/>
      <c r="BA552" s="3"/>
      <c r="BB552" s="3"/>
      <c r="BC552" s="3"/>
      <c r="BD552" s="3"/>
      <c r="BE552" s="3"/>
      <c r="BF552" s="3"/>
      <c r="BG552" s="3"/>
      <c r="BH552" s="3"/>
      <c r="BI552" s="3"/>
      <c r="BJ552" s="3"/>
      <c r="BK552" s="3"/>
      <c r="BL552" s="3"/>
      <c r="BM552" s="3"/>
      <c r="BN552" s="3"/>
      <c r="BO552" s="3"/>
      <c r="BP552" s="3"/>
      <c r="BQ552" s="3"/>
      <c r="BR552" s="3"/>
      <c r="BS552" s="3"/>
      <c r="BT552" s="3"/>
      <c r="BU552" s="3"/>
      <c r="BV552" s="3"/>
      <c r="BW552" s="3"/>
      <c r="BX552" s="3"/>
      <c r="BY552" s="3"/>
      <c r="BZ552" s="3"/>
      <c r="CA552" s="3"/>
      <c r="CB552" s="3"/>
      <c r="CC552" s="3"/>
      <c r="CD552" s="3"/>
      <c r="CE552" s="3"/>
      <c r="CF552" s="3"/>
      <c r="CG552" s="3"/>
      <c r="CH552" s="3"/>
      <c r="CI552" s="3"/>
      <c r="CJ552" s="3"/>
      <c r="CK552" s="3"/>
      <c r="CL552" s="3"/>
      <c r="CM552" s="3"/>
      <c r="CN552" s="3"/>
      <c r="CO552" s="3"/>
      <c r="CP552" s="3"/>
      <c r="CQ552" s="3"/>
      <c r="CR552" s="3"/>
      <c r="CS552" s="3"/>
      <c r="CT552" s="3"/>
      <c r="CU552" s="3"/>
      <c r="CV552" s="3"/>
      <c r="CW552" s="3"/>
      <c r="CX552" s="3"/>
      <c r="CY552" s="3"/>
    </row>
    <row r="553" spans="1:103"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c r="AU553" s="3"/>
      <c r="AV553" s="3"/>
      <c r="AW553" s="3"/>
      <c r="AX553" s="3"/>
      <c r="AY553" s="3"/>
      <c r="AZ553" s="3"/>
      <c r="BA553" s="3"/>
      <c r="BB553" s="3"/>
      <c r="BC553" s="3"/>
      <c r="BD553" s="3"/>
      <c r="BE553" s="3"/>
      <c r="BF553" s="3"/>
      <c r="BG553" s="3"/>
      <c r="BH553" s="3"/>
      <c r="BI553" s="3"/>
      <c r="BJ553" s="3"/>
      <c r="BK553" s="3"/>
      <c r="BL553" s="3"/>
      <c r="BM553" s="3"/>
      <c r="BN553" s="3"/>
      <c r="BO553" s="3"/>
      <c r="BP553" s="3"/>
      <c r="BQ553" s="3"/>
      <c r="BR553" s="3"/>
      <c r="BS553" s="3"/>
      <c r="BT553" s="3"/>
      <c r="BU553" s="3"/>
      <c r="BV553" s="3"/>
      <c r="BW553" s="3"/>
      <c r="BX553" s="3"/>
      <c r="BY553" s="3"/>
      <c r="BZ553" s="3"/>
      <c r="CA553" s="3"/>
      <c r="CB553" s="3"/>
      <c r="CC553" s="3"/>
      <c r="CD553" s="3"/>
      <c r="CE553" s="3"/>
      <c r="CF553" s="3"/>
      <c r="CG553" s="3"/>
      <c r="CH553" s="3"/>
      <c r="CI553" s="3"/>
      <c r="CJ553" s="3"/>
      <c r="CK553" s="3"/>
      <c r="CL553" s="3"/>
      <c r="CM553" s="3"/>
      <c r="CN553" s="3"/>
      <c r="CO553" s="3"/>
      <c r="CP553" s="3"/>
      <c r="CQ553" s="3"/>
      <c r="CR553" s="3"/>
      <c r="CS553" s="3"/>
      <c r="CT553" s="3"/>
      <c r="CU553" s="3"/>
      <c r="CV553" s="3"/>
      <c r="CW553" s="3"/>
      <c r="CX553" s="3"/>
      <c r="CY553" s="3"/>
    </row>
    <row r="554" spans="1:103"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c r="AU554" s="3"/>
      <c r="AV554" s="3"/>
      <c r="AW554" s="3"/>
      <c r="AX554" s="3"/>
      <c r="AY554" s="3"/>
      <c r="AZ554" s="3"/>
      <c r="BA554" s="3"/>
      <c r="BB554" s="3"/>
      <c r="BC554" s="3"/>
      <c r="BD554" s="3"/>
      <c r="BE554" s="3"/>
      <c r="BF554" s="3"/>
      <c r="BG554" s="3"/>
      <c r="BH554" s="3"/>
      <c r="BI554" s="3"/>
      <c r="BJ554" s="3"/>
      <c r="BK554" s="3"/>
      <c r="BL554" s="3"/>
      <c r="BM554" s="3"/>
      <c r="BN554" s="3"/>
      <c r="BO554" s="3"/>
      <c r="BP554" s="3"/>
      <c r="BQ554" s="3"/>
      <c r="BR554" s="3"/>
      <c r="BS554" s="3"/>
      <c r="BT554" s="3"/>
      <c r="BU554" s="3"/>
      <c r="BV554" s="3"/>
      <c r="BW554" s="3"/>
      <c r="BX554" s="3"/>
      <c r="BY554" s="3"/>
      <c r="BZ554" s="3"/>
      <c r="CA554" s="3"/>
      <c r="CB554" s="3"/>
      <c r="CC554" s="3"/>
      <c r="CD554" s="3"/>
      <c r="CE554" s="3"/>
      <c r="CF554" s="3"/>
      <c r="CG554" s="3"/>
      <c r="CH554" s="3"/>
      <c r="CI554" s="3"/>
      <c r="CJ554" s="3"/>
      <c r="CK554" s="3"/>
      <c r="CL554" s="3"/>
      <c r="CM554" s="3"/>
      <c r="CN554" s="3"/>
      <c r="CO554" s="3"/>
      <c r="CP554" s="3"/>
      <c r="CQ554" s="3"/>
      <c r="CR554" s="3"/>
      <c r="CS554" s="3"/>
      <c r="CT554" s="3"/>
      <c r="CU554" s="3"/>
      <c r="CV554" s="3"/>
      <c r="CW554" s="3"/>
      <c r="CX554" s="3"/>
      <c r="CY554" s="3"/>
    </row>
    <row r="555" spans="1:103"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c r="AT555" s="3"/>
      <c r="AU555" s="3"/>
      <c r="AV555" s="3"/>
      <c r="AW555" s="3"/>
      <c r="AX555" s="3"/>
      <c r="AY555" s="3"/>
      <c r="AZ555" s="3"/>
      <c r="BA555" s="3"/>
      <c r="BB555" s="3"/>
      <c r="BC555" s="3"/>
      <c r="BD555" s="3"/>
      <c r="BE555" s="3"/>
      <c r="BF555" s="3"/>
      <c r="BG555" s="3"/>
      <c r="BH555" s="3"/>
      <c r="BI555" s="3"/>
      <c r="BJ555" s="3"/>
      <c r="BK555" s="3"/>
      <c r="BL555" s="3"/>
      <c r="BM555" s="3"/>
      <c r="BN555" s="3"/>
      <c r="BO555" s="3"/>
      <c r="BP555" s="3"/>
      <c r="BQ555" s="3"/>
      <c r="BR555" s="3"/>
      <c r="BS555" s="3"/>
      <c r="BT555" s="3"/>
      <c r="BU555" s="3"/>
      <c r="BV555" s="3"/>
      <c r="BW555" s="3"/>
      <c r="BX555" s="3"/>
      <c r="BY555" s="3"/>
      <c r="BZ555" s="3"/>
      <c r="CA555" s="3"/>
      <c r="CB555" s="3"/>
      <c r="CC555" s="3"/>
      <c r="CD555" s="3"/>
      <c r="CE555" s="3"/>
      <c r="CF555" s="3"/>
      <c r="CG555" s="3"/>
      <c r="CH555" s="3"/>
      <c r="CI555" s="3"/>
      <c r="CJ555" s="3"/>
      <c r="CK555" s="3"/>
      <c r="CL555" s="3"/>
      <c r="CM555" s="3"/>
      <c r="CN555" s="3"/>
      <c r="CO555" s="3"/>
      <c r="CP555" s="3"/>
      <c r="CQ555" s="3"/>
      <c r="CR555" s="3"/>
      <c r="CS555" s="3"/>
      <c r="CT555" s="3"/>
      <c r="CU555" s="3"/>
      <c r="CV555" s="3"/>
      <c r="CW555" s="3"/>
      <c r="CX555" s="3"/>
      <c r="CY555" s="3"/>
    </row>
    <row r="556" spans="1:103"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c r="AT556" s="3"/>
      <c r="AU556" s="3"/>
      <c r="AV556" s="3"/>
      <c r="AW556" s="3"/>
      <c r="AX556" s="3"/>
      <c r="AY556" s="3"/>
      <c r="AZ556" s="3"/>
      <c r="BA556" s="3"/>
      <c r="BB556" s="3"/>
      <c r="BC556" s="3"/>
      <c r="BD556" s="3"/>
      <c r="BE556" s="3"/>
      <c r="BF556" s="3"/>
      <c r="BG556" s="3"/>
      <c r="BH556" s="3"/>
      <c r="BI556" s="3"/>
      <c r="BJ556" s="3"/>
      <c r="BK556" s="3"/>
      <c r="BL556" s="3"/>
      <c r="BM556" s="3"/>
      <c r="BN556" s="3"/>
      <c r="BO556" s="3"/>
      <c r="BP556" s="3"/>
      <c r="BQ556" s="3"/>
      <c r="BR556" s="3"/>
      <c r="BS556" s="3"/>
      <c r="BT556" s="3"/>
      <c r="BU556" s="3"/>
      <c r="BV556" s="3"/>
      <c r="BW556" s="3"/>
      <c r="BX556" s="3"/>
      <c r="BY556" s="3"/>
      <c r="BZ556" s="3"/>
      <c r="CA556" s="3"/>
      <c r="CB556" s="3"/>
      <c r="CC556" s="3"/>
      <c r="CD556" s="3"/>
      <c r="CE556" s="3"/>
      <c r="CF556" s="3"/>
      <c r="CG556" s="3"/>
      <c r="CH556" s="3"/>
      <c r="CI556" s="3"/>
      <c r="CJ556" s="3"/>
      <c r="CK556" s="3"/>
      <c r="CL556" s="3"/>
      <c r="CM556" s="3"/>
      <c r="CN556" s="3"/>
      <c r="CO556" s="3"/>
      <c r="CP556" s="3"/>
      <c r="CQ556" s="3"/>
      <c r="CR556" s="3"/>
      <c r="CS556" s="3"/>
      <c r="CT556" s="3"/>
      <c r="CU556" s="3"/>
      <c r="CV556" s="3"/>
      <c r="CW556" s="3"/>
      <c r="CX556" s="3"/>
      <c r="CY556" s="3"/>
    </row>
    <row r="557" spans="1:103"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c r="AT557" s="3"/>
      <c r="AU557" s="3"/>
      <c r="AV557" s="3"/>
      <c r="AW557" s="3"/>
      <c r="AX557" s="3"/>
      <c r="AY557" s="3"/>
      <c r="AZ557" s="3"/>
      <c r="BA557" s="3"/>
      <c r="BB557" s="3"/>
      <c r="BC557" s="3"/>
      <c r="BD557" s="3"/>
      <c r="BE557" s="3"/>
      <c r="BF557" s="3"/>
      <c r="BG557" s="3"/>
      <c r="BH557" s="3"/>
      <c r="BI557" s="3"/>
      <c r="BJ557" s="3"/>
      <c r="BK557" s="3"/>
      <c r="BL557" s="3"/>
      <c r="BM557" s="3"/>
      <c r="BN557" s="3"/>
      <c r="BO557" s="3"/>
      <c r="BP557" s="3"/>
      <c r="BQ557" s="3"/>
      <c r="BR557" s="3"/>
      <c r="BS557" s="3"/>
      <c r="BT557" s="3"/>
      <c r="BU557" s="3"/>
      <c r="BV557" s="3"/>
      <c r="BW557" s="3"/>
      <c r="BX557" s="3"/>
      <c r="BY557" s="3"/>
      <c r="BZ557" s="3"/>
      <c r="CA557" s="3"/>
      <c r="CB557" s="3"/>
      <c r="CC557" s="3"/>
      <c r="CD557" s="3"/>
      <c r="CE557" s="3"/>
      <c r="CF557" s="3"/>
      <c r="CG557" s="3"/>
      <c r="CH557" s="3"/>
      <c r="CI557" s="3"/>
      <c r="CJ557" s="3"/>
      <c r="CK557" s="3"/>
      <c r="CL557" s="3"/>
      <c r="CM557" s="3"/>
      <c r="CN557" s="3"/>
      <c r="CO557" s="3"/>
      <c r="CP557" s="3"/>
      <c r="CQ557" s="3"/>
      <c r="CR557" s="3"/>
      <c r="CS557" s="3"/>
      <c r="CT557" s="3"/>
      <c r="CU557" s="3"/>
      <c r="CV557" s="3"/>
      <c r="CW557" s="3"/>
      <c r="CX557" s="3"/>
      <c r="CY557" s="3"/>
    </row>
    <row r="558" spans="1:103"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c r="AQ558" s="3"/>
      <c r="AR558" s="3"/>
      <c r="AS558" s="3"/>
      <c r="AT558" s="3"/>
      <c r="AU558" s="3"/>
      <c r="AV558" s="3"/>
      <c r="AW558" s="3"/>
      <c r="AX558" s="3"/>
      <c r="AY558" s="3"/>
      <c r="AZ558" s="3"/>
      <c r="BA558" s="3"/>
      <c r="BB558" s="3"/>
      <c r="BC558" s="3"/>
      <c r="BD558" s="3"/>
      <c r="BE558" s="3"/>
      <c r="BF558" s="3"/>
      <c r="BG558" s="3"/>
      <c r="BH558" s="3"/>
      <c r="BI558" s="3"/>
      <c r="BJ558" s="3"/>
      <c r="BK558" s="3"/>
      <c r="BL558" s="3"/>
      <c r="BM558" s="3"/>
      <c r="BN558" s="3"/>
      <c r="BO558" s="3"/>
      <c r="BP558" s="3"/>
      <c r="BQ558" s="3"/>
      <c r="BR558" s="3"/>
      <c r="BS558" s="3"/>
      <c r="BT558" s="3"/>
      <c r="BU558" s="3"/>
      <c r="BV558" s="3"/>
      <c r="BW558" s="3"/>
      <c r="BX558" s="3"/>
      <c r="BY558" s="3"/>
      <c r="BZ558" s="3"/>
      <c r="CA558" s="3"/>
      <c r="CB558" s="3"/>
      <c r="CC558" s="3"/>
      <c r="CD558" s="3"/>
      <c r="CE558" s="3"/>
      <c r="CF558" s="3"/>
      <c r="CG558" s="3"/>
      <c r="CH558" s="3"/>
      <c r="CI558" s="3"/>
      <c r="CJ558" s="3"/>
      <c r="CK558" s="3"/>
      <c r="CL558" s="3"/>
      <c r="CM558" s="3"/>
      <c r="CN558" s="3"/>
      <c r="CO558" s="3"/>
      <c r="CP558" s="3"/>
      <c r="CQ558" s="3"/>
      <c r="CR558" s="3"/>
      <c r="CS558" s="3"/>
      <c r="CT558" s="3"/>
      <c r="CU558" s="3"/>
      <c r="CV558" s="3"/>
      <c r="CW558" s="3"/>
      <c r="CX558" s="3"/>
      <c r="CY558" s="3"/>
    </row>
    <row r="559" spans="1:103"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c r="AS559" s="3"/>
      <c r="AT559" s="3"/>
      <c r="AU559" s="3"/>
      <c r="AV559" s="3"/>
      <c r="AW559" s="3"/>
      <c r="AX559" s="3"/>
      <c r="AY559" s="3"/>
      <c r="AZ559" s="3"/>
      <c r="BA559" s="3"/>
      <c r="BB559" s="3"/>
      <c r="BC559" s="3"/>
      <c r="BD559" s="3"/>
      <c r="BE559" s="3"/>
      <c r="BF559" s="3"/>
      <c r="BG559" s="3"/>
      <c r="BH559" s="3"/>
      <c r="BI559" s="3"/>
      <c r="BJ559" s="3"/>
      <c r="BK559" s="3"/>
      <c r="BL559" s="3"/>
      <c r="BM559" s="3"/>
      <c r="BN559" s="3"/>
      <c r="BO559" s="3"/>
      <c r="BP559" s="3"/>
      <c r="BQ559" s="3"/>
      <c r="BR559" s="3"/>
      <c r="BS559" s="3"/>
      <c r="BT559" s="3"/>
      <c r="BU559" s="3"/>
      <c r="BV559" s="3"/>
      <c r="BW559" s="3"/>
      <c r="BX559" s="3"/>
      <c r="BY559" s="3"/>
      <c r="BZ559" s="3"/>
      <c r="CA559" s="3"/>
      <c r="CB559" s="3"/>
      <c r="CC559" s="3"/>
      <c r="CD559" s="3"/>
      <c r="CE559" s="3"/>
      <c r="CF559" s="3"/>
      <c r="CG559" s="3"/>
      <c r="CH559" s="3"/>
      <c r="CI559" s="3"/>
      <c r="CJ559" s="3"/>
      <c r="CK559" s="3"/>
      <c r="CL559" s="3"/>
      <c r="CM559" s="3"/>
      <c r="CN559" s="3"/>
      <c r="CO559" s="3"/>
      <c r="CP559" s="3"/>
      <c r="CQ559" s="3"/>
      <c r="CR559" s="3"/>
      <c r="CS559" s="3"/>
      <c r="CT559" s="3"/>
      <c r="CU559" s="3"/>
      <c r="CV559" s="3"/>
      <c r="CW559" s="3"/>
      <c r="CX559" s="3"/>
      <c r="CY559" s="3"/>
    </row>
    <row r="560" spans="1:103"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c r="AQ560" s="3"/>
      <c r="AR560" s="3"/>
      <c r="AS560" s="3"/>
      <c r="AT560" s="3"/>
      <c r="AU560" s="3"/>
      <c r="AV560" s="3"/>
      <c r="AW560" s="3"/>
      <c r="AX560" s="3"/>
      <c r="AY560" s="3"/>
      <c r="AZ560" s="3"/>
      <c r="BA560" s="3"/>
      <c r="BB560" s="3"/>
      <c r="BC560" s="3"/>
      <c r="BD560" s="3"/>
      <c r="BE560" s="3"/>
      <c r="BF560" s="3"/>
      <c r="BG560" s="3"/>
      <c r="BH560" s="3"/>
      <c r="BI560" s="3"/>
      <c r="BJ560" s="3"/>
      <c r="BK560" s="3"/>
      <c r="BL560" s="3"/>
      <c r="BM560" s="3"/>
      <c r="BN560" s="3"/>
      <c r="BO560" s="3"/>
      <c r="BP560" s="3"/>
      <c r="BQ560" s="3"/>
      <c r="BR560" s="3"/>
      <c r="BS560" s="3"/>
      <c r="BT560" s="3"/>
      <c r="BU560" s="3"/>
      <c r="BV560" s="3"/>
      <c r="BW560" s="3"/>
      <c r="BX560" s="3"/>
      <c r="BY560" s="3"/>
      <c r="BZ560" s="3"/>
      <c r="CA560" s="3"/>
      <c r="CB560" s="3"/>
      <c r="CC560" s="3"/>
      <c r="CD560" s="3"/>
      <c r="CE560" s="3"/>
      <c r="CF560" s="3"/>
      <c r="CG560" s="3"/>
      <c r="CH560" s="3"/>
      <c r="CI560" s="3"/>
      <c r="CJ560" s="3"/>
      <c r="CK560" s="3"/>
      <c r="CL560" s="3"/>
      <c r="CM560" s="3"/>
      <c r="CN560" s="3"/>
      <c r="CO560" s="3"/>
      <c r="CP560" s="3"/>
      <c r="CQ560" s="3"/>
      <c r="CR560" s="3"/>
      <c r="CS560" s="3"/>
      <c r="CT560" s="3"/>
      <c r="CU560" s="3"/>
      <c r="CV560" s="3"/>
      <c r="CW560" s="3"/>
      <c r="CX560" s="3"/>
      <c r="CY560" s="3"/>
    </row>
    <row r="561" spans="1:103"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3"/>
      <c r="AR561" s="3"/>
      <c r="AS561" s="3"/>
      <c r="AT561" s="3"/>
      <c r="AU561" s="3"/>
      <c r="AV561" s="3"/>
      <c r="AW561" s="3"/>
      <c r="AX561" s="3"/>
      <c r="AY561" s="3"/>
      <c r="AZ561" s="3"/>
      <c r="BA561" s="3"/>
      <c r="BB561" s="3"/>
      <c r="BC561" s="3"/>
      <c r="BD561" s="3"/>
      <c r="BE561" s="3"/>
      <c r="BF561" s="3"/>
      <c r="BG561" s="3"/>
      <c r="BH561" s="3"/>
      <c r="BI561" s="3"/>
      <c r="BJ561" s="3"/>
      <c r="BK561" s="3"/>
      <c r="BL561" s="3"/>
      <c r="BM561" s="3"/>
      <c r="BN561" s="3"/>
      <c r="BO561" s="3"/>
      <c r="BP561" s="3"/>
      <c r="BQ561" s="3"/>
      <c r="BR561" s="3"/>
      <c r="BS561" s="3"/>
      <c r="BT561" s="3"/>
      <c r="BU561" s="3"/>
      <c r="BV561" s="3"/>
      <c r="BW561" s="3"/>
      <c r="BX561" s="3"/>
      <c r="BY561" s="3"/>
      <c r="BZ561" s="3"/>
      <c r="CA561" s="3"/>
      <c r="CB561" s="3"/>
      <c r="CC561" s="3"/>
      <c r="CD561" s="3"/>
      <c r="CE561" s="3"/>
      <c r="CF561" s="3"/>
      <c r="CG561" s="3"/>
      <c r="CH561" s="3"/>
      <c r="CI561" s="3"/>
      <c r="CJ561" s="3"/>
      <c r="CK561" s="3"/>
      <c r="CL561" s="3"/>
      <c r="CM561" s="3"/>
      <c r="CN561" s="3"/>
      <c r="CO561" s="3"/>
      <c r="CP561" s="3"/>
      <c r="CQ561" s="3"/>
      <c r="CR561" s="3"/>
      <c r="CS561" s="3"/>
      <c r="CT561" s="3"/>
      <c r="CU561" s="3"/>
      <c r="CV561" s="3"/>
      <c r="CW561" s="3"/>
      <c r="CX561" s="3"/>
      <c r="CY561" s="3"/>
    </row>
    <row r="562" spans="1:103"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3"/>
      <c r="AO562" s="3"/>
      <c r="AP562" s="3"/>
      <c r="AQ562" s="3"/>
      <c r="AR562" s="3"/>
      <c r="AS562" s="3"/>
      <c r="AT562" s="3"/>
      <c r="AU562" s="3"/>
      <c r="AV562" s="3"/>
      <c r="AW562" s="3"/>
      <c r="AX562" s="3"/>
      <c r="AY562" s="3"/>
      <c r="AZ562" s="3"/>
      <c r="BA562" s="3"/>
      <c r="BB562" s="3"/>
      <c r="BC562" s="3"/>
      <c r="BD562" s="3"/>
      <c r="BE562" s="3"/>
      <c r="BF562" s="3"/>
      <c r="BG562" s="3"/>
      <c r="BH562" s="3"/>
      <c r="BI562" s="3"/>
      <c r="BJ562" s="3"/>
      <c r="BK562" s="3"/>
      <c r="BL562" s="3"/>
      <c r="BM562" s="3"/>
      <c r="BN562" s="3"/>
      <c r="BO562" s="3"/>
      <c r="BP562" s="3"/>
      <c r="BQ562" s="3"/>
      <c r="BR562" s="3"/>
      <c r="BS562" s="3"/>
      <c r="BT562" s="3"/>
      <c r="BU562" s="3"/>
      <c r="BV562" s="3"/>
      <c r="BW562" s="3"/>
      <c r="BX562" s="3"/>
      <c r="BY562" s="3"/>
      <c r="BZ562" s="3"/>
      <c r="CA562" s="3"/>
      <c r="CB562" s="3"/>
      <c r="CC562" s="3"/>
      <c r="CD562" s="3"/>
      <c r="CE562" s="3"/>
      <c r="CF562" s="3"/>
      <c r="CG562" s="3"/>
      <c r="CH562" s="3"/>
      <c r="CI562" s="3"/>
      <c r="CJ562" s="3"/>
      <c r="CK562" s="3"/>
      <c r="CL562" s="3"/>
      <c r="CM562" s="3"/>
      <c r="CN562" s="3"/>
      <c r="CO562" s="3"/>
      <c r="CP562" s="3"/>
      <c r="CQ562" s="3"/>
      <c r="CR562" s="3"/>
      <c r="CS562" s="3"/>
      <c r="CT562" s="3"/>
      <c r="CU562" s="3"/>
      <c r="CV562" s="3"/>
      <c r="CW562" s="3"/>
      <c r="CX562" s="3"/>
      <c r="CY562" s="3"/>
    </row>
    <row r="563" spans="1:103"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c r="AQ563" s="3"/>
      <c r="AR563" s="3"/>
      <c r="AS563" s="3"/>
      <c r="AT563" s="3"/>
      <c r="AU563" s="3"/>
      <c r="AV563" s="3"/>
      <c r="AW563" s="3"/>
      <c r="AX563" s="3"/>
      <c r="AY563" s="3"/>
      <c r="AZ563" s="3"/>
      <c r="BA563" s="3"/>
      <c r="BB563" s="3"/>
      <c r="BC563" s="3"/>
      <c r="BD563" s="3"/>
      <c r="BE563" s="3"/>
      <c r="BF563" s="3"/>
      <c r="BG563" s="3"/>
      <c r="BH563" s="3"/>
      <c r="BI563" s="3"/>
      <c r="BJ563" s="3"/>
      <c r="BK563" s="3"/>
      <c r="BL563" s="3"/>
      <c r="BM563" s="3"/>
      <c r="BN563" s="3"/>
      <c r="BO563" s="3"/>
      <c r="BP563" s="3"/>
      <c r="BQ563" s="3"/>
      <c r="BR563" s="3"/>
      <c r="BS563" s="3"/>
      <c r="BT563" s="3"/>
      <c r="BU563" s="3"/>
      <c r="BV563" s="3"/>
      <c r="BW563" s="3"/>
      <c r="BX563" s="3"/>
      <c r="BY563" s="3"/>
      <c r="BZ563" s="3"/>
      <c r="CA563" s="3"/>
      <c r="CB563" s="3"/>
      <c r="CC563" s="3"/>
      <c r="CD563" s="3"/>
      <c r="CE563" s="3"/>
      <c r="CF563" s="3"/>
      <c r="CG563" s="3"/>
      <c r="CH563" s="3"/>
      <c r="CI563" s="3"/>
      <c r="CJ563" s="3"/>
      <c r="CK563" s="3"/>
      <c r="CL563" s="3"/>
      <c r="CM563" s="3"/>
      <c r="CN563" s="3"/>
      <c r="CO563" s="3"/>
      <c r="CP563" s="3"/>
      <c r="CQ563" s="3"/>
      <c r="CR563" s="3"/>
      <c r="CS563" s="3"/>
      <c r="CT563" s="3"/>
      <c r="CU563" s="3"/>
      <c r="CV563" s="3"/>
      <c r="CW563" s="3"/>
      <c r="CX563" s="3"/>
      <c r="CY563" s="3"/>
    </row>
    <row r="564" spans="1:103"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c r="AT564" s="3"/>
      <c r="AU564" s="3"/>
      <c r="AV564" s="3"/>
      <c r="AW564" s="3"/>
      <c r="AX564" s="3"/>
      <c r="AY564" s="3"/>
      <c r="AZ564" s="3"/>
      <c r="BA564" s="3"/>
      <c r="BB564" s="3"/>
      <c r="BC564" s="3"/>
      <c r="BD564" s="3"/>
      <c r="BE564" s="3"/>
      <c r="BF564" s="3"/>
      <c r="BG564" s="3"/>
      <c r="BH564" s="3"/>
      <c r="BI564" s="3"/>
      <c r="BJ564" s="3"/>
      <c r="BK564" s="3"/>
      <c r="BL564" s="3"/>
      <c r="BM564" s="3"/>
      <c r="BN564" s="3"/>
      <c r="BO564" s="3"/>
      <c r="BP564" s="3"/>
      <c r="BQ564" s="3"/>
      <c r="BR564" s="3"/>
      <c r="BS564" s="3"/>
      <c r="BT564" s="3"/>
      <c r="BU564" s="3"/>
      <c r="BV564" s="3"/>
      <c r="BW564" s="3"/>
      <c r="BX564" s="3"/>
      <c r="BY564" s="3"/>
      <c r="BZ564" s="3"/>
      <c r="CA564" s="3"/>
      <c r="CB564" s="3"/>
      <c r="CC564" s="3"/>
      <c r="CD564" s="3"/>
      <c r="CE564" s="3"/>
      <c r="CF564" s="3"/>
      <c r="CG564" s="3"/>
      <c r="CH564" s="3"/>
      <c r="CI564" s="3"/>
      <c r="CJ564" s="3"/>
      <c r="CK564" s="3"/>
      <c r="CL564" s="3"/>
      <c r="CM564" s="3"/>
      <c r="CN564" s="3"/>
      <c r="CO564" s="3"/>
      <c r="CP564" s="3"/>
      <c r="CQ564" s="3"/>
      <c r="CR564" s="3"/>
      <c r="CS564" s="3"/>
      <c r="CT564" s="3"/>
      <c r="CU564" s="3"/>
      <c r="CV564" s="3"/>
      <c r="CW564" s="3"/>
      <c r="CX564" s="3"/>
      <c r="CY564" s="3"/>
    </row>
    <row r="565" spans="1:103"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c r="AT565" s="3"/>
      <c r="AU565" s="3"/>
      <c r="AV565" s="3"/>
      <c r="AW565" s="3"/>
      <c r="AX565" s="3"/>
      <c r="AY565" s="3"/>
      <c r="AZ565" s="3"/>
      <c r="BA565" s="3"/>
      <c r="BB565" s="3"/>
      <c r="BC565" s="3"/>
      <c r="BD565" s="3"/>
      <c r="BE565" s="3"/>
      <c r="BF565" s="3"/>
      <c r="BG565" s="3"/>
      <c r="BH565" s="3"/>
      <c r="BI565" s="3"/>
      <c r="BJ565" s="3"/>
      <c r="BK565" s="3"/>
      <c r="BL565" s="3"/>
      <c r="BM565" s="3"/>
      <c r="BN565" s="3"/>
      <c r="BO565" s="3"/>
      <c r="BP565" s="3"/>
      <c r="BQ565" s="3"/>
      <c r="BR565" s="3"/>
      <c r="BS565" s="3"/>
      <c r="BT565" s="3"/>
      <c r="BU565" s="3"/>
      <c r="BV565" s="3"/>
      <c r="BW565" s="3"/>
      <c r="BX565" s="3"/>
      <c r="BY565" s="3"/>
      <c r="BZ565" s="3"/>
      <c r="CA565" s="3"/>
      <c r="CB565" s="3"/>
      <c r="CC565" s="3"/>
      <c r="CD565" s="3"/>
      <c r="CE565" s="3"/>
      <c r="CF565" s="3"/>
      <c r="CG565" s="3"/>
      <c r="CH565" s="3"/>
      <c r="CI565" s="3"/>
      <c r="CJ565" s="3"/>
      <c r="CK565" s="3"/>
      <c r="CL565" s="3"/>
      <c r="CM565" s="3"/>
      <c r="CN565" s="3"/>
      <c r="CO565" s="3"/>
      <c r="CP565" s="3"/>
      <c r="CQ565" s="3"/>
      <c r="CR565" s="3"/>
      <c r="CS565" s="3"/>
      <c r="CT565" s="3"/>
      <c r="CU565" s="3"/>
      <c r="CV565" s="3"/>
      <c r="CW565" s="3"/>
      <c r="CX565" s="3"/>
      <c r="CY565" s="3"/>
    </row>
    <row r="566" spans="1:103"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c r="AT566" s="3"/>
      <c r="AU566" s="3"/>
      <c r="AV566" s="3"/>
      <c r="AW566" s="3"/>
      <c r="AX566" s="3"/>
      <c r="AY566" s="3"/>
      <c r="AZ566" s="3"/>
      <c r="BA566" s="3"/>
      <c r="BB566" s="3"/>
      <c r="BC566" s="3"/>
      <c r="BD566" s="3"/>
      <c r="BE566" s="3"/>
      <c r="BF566" s="3"/>
      <c r="BG566" s="3"/>
      <c r="BH566" s="3"/>
      <c r="BI566" s="3"/>
      <c r="BJ566" s="3"/>
      <c r="BK566" s="3"/>
      <c r="BL566" s="3"/>
      <c r="BM566" s="3"/>
      <c r="BN566" s="3"/>
      <c r="BO566" s="3"/>
      <c r="BP566" s="3"/>
      <c r="BQ566" s="3"/>
      <c r="BR566" s="3"/>
      <c r="BS566" s="3"/>
      <c r="BT566" s="3"/>
      <c r="BU566" s="3"/>
      <c r="BV566" s="3"/>
      <c r="BW566" s="3"/>
      <c r="BX566" s="3"/>
      <c r="BY566" s="3"/>
      <c r="BZ566" s="3"/>
      <c r="CA566" s="3"/>
      <c r="CB566" s="3"/>
      <c r="CC566" s="3"/>
      <c r="CD566" s="3"/>
      <c r="CE566" s="3"/>
      <c r="CF566" s="3"/>
      <c r="CG566" s="3"/>
      <c r="CH566" s="3"/>
      <c r="CI566" s="3"/>
      <c r="CJ566" s="3"/>
      <c r="CK566" s="3"/>
      <c r="CL566" s="3"/>
      <c r="CM566" s="3"/>
      <c r="CN566" s="3"/>
      <c r="CO566" s="3"/>
      <c r="CP566" s="3"/>
      <c r="CQ566" s="3"/>
      <c r="CR566" s="3"/>
      <c r="CS566" s="3"/>
      <c r="CT566" s="3"/>
      <c r="CU566" s="3"/>
      <c r="CV566" s="3"/>
      <c r="CW566" s="3"/>
      <c r="CX566" s="3"/>
      <c r="CY566" s="3"/>
    </row>
    <row r="567" spans="1:103"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c r="AT567" s="3"/>
      <c r="AU567" s="3"/>
      <c r="AV567" s="3"/>
      <c r="AW567" s="3"/>
      <c r="AX567" s="3"/>
      <c r="AY567" s="3"/>
      <c r="AZ567" s="3"/>
      <c r="BA567" s="3"/>
      <c r="BB567" s="3"/>
      <c r="BC567" s="3"/>
      <c r="BD567" s="3"/>
      <c r="BE567" s="3"/>
      <c r="BF567" s="3"/>
      <c r="BG567" s="3"/>
      <c r="BH567" s="3"/>
      <c r="BI567" s="3"/>
      <c r="BJ567" s="3"/>
      <c r="BK567" s="3"/>
      <c r="BL567" s="3"/>
      <c r="BM567" s="3"/>
      <c r="BN567" s="3"/>
      <c r="BO567" s="3"/>
      <c r="BP567" s="3"/>
      <c r="BQ567" s="3"/>
      <c r="BR567" s="3"/>
      <c r="BS567" s="3"/>
      <c r="BT567" s="3"/>
      <c r="BU567" s="3"/>
      <c r="BV567" s="3"/>
      <c r="BW567" s="3"/>
      <c r="BX567" s="3"/>
      <c r="BY567" s="3"/>
      <c r="BZ567" s="3"/>
      <c r="CA567" s="3"/>
      <c r="CB567" s="3"/>
      <c r="CC567" s="3"/>
      <c r="CD567" s="3"/>
      <c r="CE567" s="3"/>
      <c r="CF567" s="3"/>
      <c r="CG567" s="3"/>
      <c r="CH567" s="3"/>
      <c r="CI567" s="3"/>
      <c r="CJ567" s="3"/>
      <c r="CK567" s="3"/>
      <c r="CL567" s="3"/>
      <c r="CM567" s="3"/>
      <c r="CN567" s="3"/>
      <c r="CO567" s="3"/>
      <c r="CP567" s="3"/>
      <c r="CQ567" s="3"/>
      <c r="CR567" s="3"/>
      <c r="CS567" s="3"/>
      <c r="CT567" s="3"/>
      <c r="CU567" s="3"/>
      <c r="CV567" s="3"/>
      <c r="CW567" s="3"/>
      <c r="CX567" s="3"/>
      <c r="CY567" s="3"/>
    </row>
    <row r="568" spans="1:103"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3"/>
      <c r="AT568" s="3"/>
      <c r="AU568" s="3"/>
      <c r="AV568" s="3"/>
      <c r="AW568" s="3"/>
      <c r="AX568" s="3"/>
      <c r="AY568" s="3"/>
      <c r="AZ568" s="3"/>
      <c r="BA568" s="3"/>
      <c r="BB568" s="3"/>
      <c r="BC568" s="3"/>
      <c r="BD568" s="3"/>
      <c r="BE568" s="3"/>
      <c r="BF568" s="3"/>
      <c r="BG568" s="3"/>
      <c r="BH568" s="3"/>
      <c r="BI568" s="3"/>
      <c r="BJ568" s="3"/>
      <c r="BK568" s="3"/>
      <c r="BL568" s="3"/>
      <c r="BM568" s="3"/>
      <c r="BN568" s="3"/>
      <c r="BO568" s="3"/>
      <c r="BP568" s="3"/>
      <c r="BQ568" s="3"/>
      <c r="BR568" s="3"/>
      <c r="BS568" s="3"/>
      <c r="BT568" s="3"/>
      <c r="BU568" s="3"/>
      <c r="BV568" s="3"/>
      <c r="BW568" s="3"/>
      <c r="BX568" s="3"/>
      <c r="BY568" s="3"/>
      <c r="BZ568" s="3"/>
      <c r="CA568" s="3"/>
      <c r="CB568" s="3"/>
      <c r="CC568" s="3"/>
      <c r="CD568" s="3"/>
      <c r="CE568" s="3"/>
      <c r="CF568" s="3"/>
      <c r="CG568" s="3"/>
      <c r="CH568" s="3"/>
      <c r="CI568" s="3"/>
      <c r="CJ568" s="3"/>
      <c r="CK568" s="3"/>
      <c r="CL568" s="3"/>
      <c r="CM568" s="3"/>
      <c r="CN568" s="3"/>
      <c r="CO568" s="3"/>
      <c r="CP568" s="3"/>
      <c r="CQ568" s="3"/>
      <c r="CR568" s="3"/>
      <c r="CS568" s="3"/>
      <c r="CT568" s="3"/>
      <c r="CU568" s="3"/>
      <c r="CV568" s="3"/>
      <c r="CW568" s="3"/>
      <c r="CX568" s="3"/>
      <c r="CY568" s="3"/>
    </row>
    <row r="569" spans="1:103"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c r="AS569" s="3"/>
      <c r="AT569" s="3"/>
      <c r="AU569" s="3"/>
      <c r="AV569" s="3"/>
      <c r="AW569" s="3"/>
      <c r="AX569" s="3"/>
      <c r="AY569" s="3"/>
      <c r="AZ569" s="3"/>
      <c r="BA569" s="3"/>
      <c r="BB569" s="3"/>
      <c r="BC569" s="3"/>
      <c r="BD569" s="3"/>
      <c r="BE569" s="3"/>
      <c r="BF569" s="3"/>
      <c r="BG569" s="3"/>
      <c r="BH569" s="3"/>
      <c r="BI569" s="3"/>
      <c r="BJ569" s="3"/>
      <c r="BK569" s="3"/>
      <c r="BL569" s="3"/>
      <c r="BM569" s="3"/>
      <c r="BN569" s="3"/>
      <c r="BO569" s="3"/>
      <c r="BP569" s="3"/>
      <c r="BQ569" s="3"/>
      <c r="BR569" s="3"/>
      <c r="BS569" s="3"/>
      <c r="BT569" s="3"/>
      <c r="BU569" s="3"/>
      <c r="BV569" s="3"/>
      <c r="BW569" s="3"/>
      <c r="BX569" s="3"/>
      <c r="BY569" s="3"/>
      <c r="BZ569" s="3"/>
      <c r="CA569" s="3"/>
      <c r="CB569" s="3"/>
      <c r="CC569" s="3"/>
      <c r="CD569" s="3"/>
      <c r="CE569" s="3"/>
      <c r="CF569" s="3"/>
      <c r="CG569" s="3"/>
      <c r="CH569" s="3"/>
      <c r="CI569" s="3"/>
      <c r="CJ569" s="3"/>
      <c r="CK569" s="3"/>
      <c r="CL569" s="3"/>
      <c r="CM569" s="3"/>
      <c r="CN569" s="3"/>
      <c r="CO569" s="3"/>
      <c r="CP569" s="3"/>
      <c r="CQ569" s="3"/>
      <c r="CR569" s="3"/>
      <c r="CS569" s="3"/>
      <c r="CT569" s="3"/>
      <c r="CU569" s="3"/>
      <c r="CV569" s="3"/>
      <c r="CW569" s="3"/>
      <c r="CX569" s="3"/>
      <c r="CY569" s="3"/>
    </row>
    <row r="570" spans="1:103"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3"/>
      <c r="AR570" s="3"/>
      <c r="AS570" s="3"/>
      <c r="AT570" s="3"/>
      <c r="AU570" s="3"/>
      <c r="AV570" s="3"/>
      <c r="AW570" s="3"/>
      <c r="AX570" s="3"/>
      <c r="AY570" s="3"/>
      <c r="AZ570" s="3"/>
      <c r="BA570" s="3"/>
      <c r="BB570" s="3"/>
      <c r="BC570" s="3"/>
      <c r="BD570" s="3"/>
      <c r="BE570" s="3"/>
      <c r="BF570" s="3"/>
      <c r="BG570" s="3"/>
      <c r="BH570" s="3"/>
      <c r="BI570" s="3"/>
      <c r="BJ570" s="3"/>
      <c r="BK570" s="3"/>
      <c r="BL570" s="3"/>
      <c r="BM570" s="3"/>
      <c r="BN570" s="3"/>
      <c r="BO570" s="3"/>
      <c r="BP570" s="3"/>
      <c r="BQ570" s="3"/>
      <c r="BR570" s="3"/>
      <c r="BS570" s="3"/>
      <c r="BT570" s="3"/>
      <c r="BU570" s="3"/>
      <c r="BV570" s="3"/>
      <c r="BW570" s="3"/>
      <c r="BX570" s="3"/>
      <c r="BY570" s="3"/>
      <c r="BZ570" s="3"/>
      <c r="CA570" s="3"/>
      <c r="CB570" s="3"/>
      <c r="CC570" s="3"/>
      <c r="CD570" s="3"/>
      <c r="CE570" s="3"/>
      <c r="CF570" s="3"/>
      <c r="CG570" s="3"/>
      <c r="CH570" s="3"/>
      <c r="CI570" s="3"/>
      <c r="CJ570" s="3"/>
      <c r="CK570" s="3"/>
      <c r="CL570" s="3"/>
      <c r="CM570" s="3"/>
      <c r="CN570" s="3"/>
      <c r="CO570" s="3"/>
      <c r="CP570" s="3"/>
      <c r="CQ570" s="3"/>
      <c r="CR570" s="3"/>
      <c r="CS570" s="3"/>
      <c r="CT570" s="3"/>
      <c r="CU570" s="3"/>
      <c r="CV570" s="3"/>
      <c r="CW570" s="3"/>
      <c r="CX570" s="3"/>
      <c r="CY570" s="3"/>
    </row>
    <row r="571" spans="1:103"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c r="AT571" s="3"/>
      <c r="AU571" s="3"/>
      <c r="AV571" s="3"/>
      <c r="AW571" s="3"/>
      <c r="AX571" s="3"/>
      <c r="AY571" s="3"/>
      <c r="AZ571" s="3"/>
      <c r="BA571" s="3"/>
      <c r="BB571" s="3"/>
      <c r="BC571" s="3"/>
      <c r="BD571" s="3"/>
      <c r="BE571" s="3"/>
      <c r="BF571" s="3"/>
      <c r="BG571" s="3"/>
      <c r="BH571" s="3"/>
      <c r="BI571" s="3"/>
      <c r="BJ571" s="3"/>
      <c r="BK571" s="3"/>
      <c r="BL571" s="3"/>
      <c r="BM571" s="3"/>
      <c r="BN571" s="3"/>
      <c r="BO571" s="3"/>
      <c r="BP571" s="3"/>
      <c r="BQ571" s="3"/>
      <c r="BR571" s="3"/>
      <c r="BS571" s="3"/>
      <c r="BT571" s="3"/>
      <c r="BU571" s="3"/>
      <c r="BV571" s="3"/>
      <c r="BW571" s="3"/>
      <c r="BX571" s="3"/>
      <c r="BY571" s="3"/>
      <c r="BZ571" s="3"/>
      <c r="CA571" s="3"/>
      <c r="CB571" s="3"/>
      <c r="CC571" s="3"/>
      <c r="CD571" s="3"/>
      <c r="CE571" s="3"/>
      <c r="CF571" s="3"/>
      <c r="CG571" s="3"/>
      <c r="CH571" s="3"/>
      <c r="CI571" s="3"/>
      <c r="CJ571" s="3"/>
      <c r="CK571" s="3"/>
      <c r="CL571" s="3"/>
      <c r="CM571" s="3"/>
      <c r="CN571" s="3"/>
      <c r="CO571" s="3"/>
      <c r="CP571" s="3"/>
      <c r="CQ571" s="3"/>
      <c r="CR571" s="3"/>
      <c r="CS571" s="3"/>
      <c r="CT571" s="3"/>
      <c r="CU571" s="3"/>
      <c r="CV571" s="3"/>
      <c r="CW571" s="3"/>
      <c r="CX571" s="3"/>
      <c r="CY571" s="3"/>
    </row>
    <row r="572" spans="1:103"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c r="AS572" s="3"/>
      <c r="AT572" s="3"/>
      <c r="AU572" s="3"/>
      <c r="AV572" s="3"/>
      <c r="AW572" s="3"/>
      <c r="AX572" s="3"/>
      <c r="AY572" s="3"/>
      <c r="AZ572" s="3"/>
      <c r="BA572" s="3"/>
      <c r="BB572" s="3"/>
      <c r="BC572" s="3"/>
      <c r="BD572" s="3"/>
      <c r="BE572" s="3"/>
      <c r="BF572" s="3"/>
      <c r="BG572" s="3"/>
      <c r="BH572" s="3"/>
      <c r="BI572" s="3"/>
      <c r="BJ572" s="3"/>
      <c r="BK572" s="3"/>
      <c r="BL572" s="3"/>
      <c r="BM572" s="3"/>
      <c r="BN572" s="3"/>
      <c r="BO572" s="3"/>
      <c r="BP572" s="3"/>
      <c r="BQ572" s="3"/>
      <c r="BR572" s="3"/>
      <c r="BS572" s="3"/>
      <c r="BT572" s="3"/>
      <c r="BU572" s="3"/>
      <c r="BV572" s="3"/>
      <c r="BW572" s="3"/>
      <c r="BX572" s="3"/>
      <c r="BY572" s="3"/>
      <c r="BZ572" s="3"/>
      <c r="CA572" s="3"/>
      <c r="CB572" s="3"/>
      <c r="CC572" s="3"/>
      <c r="CD572" s="3"/>
      <c r="CE572" s="3"/>
      <c r="CF572" s="3"/>
      <c r="CG572" s="3"/>
      <c r="CH572" s="3"/>
      <c r="CI572" s="3"/>
      <c r="CJ572" s="3"/>
      <c r="CK572" s="3"/>
      <c r="CL572" s="3"/>
      <c r="CM572" s="3"/>
      <c r="CN572" s="3"/>
      <c r="CO572" s="3"/>
      <c r="CP572" s="3"/>
      <c r="CQ572" s="3"/>
      <c r="CR572" s="3"/>
      <c r="CS572" s="3"/>
      <c r="CT572" s="3"/>
      <c r="CU572" s="3"/>
      <c r="CV572" s="3"/>
      <c r="CW572" s="3"/>
      <c r="CX572" s="3"/>
      <c r="CY572" s="3"/>
    </row>
    <row r="573" spans="1:103"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c r="AS573" s="3"/>
      <c r="AT573" s="3"/>
      <c r="AU573" s="3"/>
      <c r="AV573" s="3"/>
      <c r="AW573" s="3"/>
      <c r="AX573" s="3"/>
      <c r="AY573" s="3"/>
      <c r="AZ573" s="3"/>
      <c r="BA573" s="3"/>
      <c r="BB573" s="3"/>
      <c r="BC573" s="3"/>
      <c r="BD573" s="3"/>
      <c r="BE573" s="3"/>
      <c r="BF573" s="3"/>
      <c r="BG573" s="3"/>
      <c r="BH573" s="3"/>
      <c r="BI573" s="3"/>
      <c r="BJ573" s="3"/>
      <c r="BK573" s="3"/>
      <c r="BL573" s="3"/>
      <c r="BM573" s="3"/>
      <c r="BN573" s="3"/>
      <c r="BO573" s="3"/>
      <c r="BP573" s="3"/>
      <c r="BQ573" s="3"/>
      <c r="BR573" s="3"/>
      <c r="BS573" s="3"/>
      <c r="BT573" s="3"/>
      <c r="BU573" s="3"/>
      <c r="BV573" s="3"/>
      <c r="BW573" s="3"/>
      <c r="BX573" s="3"/>
      <c r="BY573" s="3"/>
      <c r="BZ573" s="3"/>
      <c r="CA573" s="3"/>
      <c r="CB573" s="3"/>
      <c r="CC573" s="3"/>
      <c r="CD573" s="3"/>
      <c r="CE573" s="3"/>
      <c r="CF573" s="3"/>
      <c r="CG573" s="3"/>
      <c r="CH573" s="3"/>
      <c r="CI573" s="3"/>
      <c r="CJ573" s="3"/>
      <c r="CK573" s="3"/>
      <c r="CL573" s="3"/>
      <c r="CM573" s="3"/>
      <c r="CN573" s="3"/>
      <c r="CO573" s="3"/>
      <c r="CP573" s="3"/>
      <c r="CQ573" s="3"/>
      <c r="CR573" s="3"/>
      <c r="CS573" s="3"/>
      <c r="CT573" s="3"/>
      <c r="CU573" s="3"/>
      <c r="CV573" s="3"/>
      <c r="CW573" s="3"/>
      <c r="CX573" s="3"/>
      <c r="CY573" s="3"/>
    </row>
    <row r="574" spans="1:103"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3"/>
      <c r="AT574" s="3"/>
      <c r="AU574" s="3"/>
      <c r="AV574" s="3"/>
      <c r="AW574" s="3"/>
      <c r="AX574" s="3"/>
      <c r="AY574" s="3"/>
      <c r="AZ574" s="3"/>
      <c r="BA574" s="3"/>
      <c r="BB574" s="3"/>
      <c r="BC574" s="3"/>
      <c r="BD574" s="3"/>
      <c r="BE574" s="3"/>
      <c r="BF574" s="3"/>
      <c r="BG574" s="3"/>
      <c r="BH574" s="3"/>
      <c r="BI574" s="3"/>
      <c r="BJ574" s="3"/>
      <c r="BK574" s="3"/>
      <c r="BL574" s="3"/>
      <c r="BM574" s="3"/>
      <c r="BN574" s="3"/>
      <c r="BO574" s="3"/>
      <c r="BP574" s="3"/>
      <c r="BQ574" s="3"/>
      <c r="BR574" s="3"/>
      <c r="BS574" s="3"/>
      <c r="BT574" s="3"/>
      <c r="BU574" s="3"/>
      <c r="BV574" s="3"/>
      <c r="BW574" s="3"/>
      <c r="BX574" s="3"/>
      <c r="BY574" s="3"/>
      <c r="BZ574" s="3"/>
      <c r="CA574" s="3"/>
      <c r="CB574" s="3"/>
      <c r="CC574" s="3"/>
      <c r="CD574" s="3"/>
      <c r="CE574" s="3"/>
      <c r="CF574" s="3"/>
      <c r="CG574" s="3"/>
      <c r="CH574" s="3"/>
      <c r="CI574" s="3"/>
      <c r="CJ574" s="3"/>
      <c r="CK574" s="3"/>
      <c r="CL574" s="3"/>
      <c r="CM574" s="3"/>
      <c r="CN574" s="3"/>
      <c r="CO574" s="3"/>
      <c r="CP574" s="3"/>
      <c r="CQ574" s="3"/>
      <c r="CR574" s="3"/>
      <c r="CS574" s="3"/>
      <c r="CT574" s="3"/>
      <c r="CU574" s="3"/>
      <c r="CV574" s="3"/>
      <c r="CW574" s="3"/>
      <c r="CX574" s="3"/>
      <c r="CY574" s="3"/>
    </row>
    <row r="575" spans="1:103"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c r="AT575" s="3"/>
      <c r="AU575" s="3"/>
      <c r="AV575" s="3"/>
      <c r="AW575" s="3"/>
      <c r="AX575" s="3"/>
      <c r="AY575" s="3"/>
      <c r="AZ575" s="3"/>
      <c r="BA575" s="3"/>
      <c r="BB575" s="3"/>
      <c r="BC575" s="3"/>
      <c r="BD575" s="3"/>
      <c r="BE575" s="3"/>
      <c r="BF575" s="3"/>
      <c r="BG575" s="3"/>
      <c r="BH575" s="3"/>
      <c r="BI575" s="3"/>
      <c r="BJ575" s="3"/>
      <c r="BK575" s="3"/>
      <c r="BL575" s="3"/>
      <c r="BM575" s="3"/>
      <c r="BN575" s="3"/>
      <c r="BO575" s="3"/>
      <c r="BP575" s="3"/>
      <c r="BQ575" s="3"/>
      <c r="BR575" s="3"/>
      <c r="BS575" s="3"/>
      <c r="BT575" s="3"/>
      <c r="BU575" s="3"/>
      <c r="BV575" s="3"/>
      <c r="BW575" s="3"/>
      <c r="BX575" s="3"/>
      <c r="BY575" s="3"/>
      <c r="BZ575" s="3"/>
      <c r="CA575" s="3"/>
      <c r="CB575" s="3"/>
      <c r="CC575" s="3"/>
      <c r="CD575" s="3"/>
      <c r="CE575" s="3"/>
      <c r="CF575" s="3"/>
      <c r="CG575" s="3"/>
      <c r="CH575" s="3"/>
      <c r="CI575" s="3"/>
      <c r="CJ575" s="3"/>
      <c r="CK575" s="3"/>
      <c r="CL575" s="3"/>
      <c r="CM575" s="3"/>
      <c r="CN575" s="3"/>
      <c r="CO575" s="3"/>
      <c r="CP575" s="3"/>
      <c r="CQ575" s="3"/>
      <c r="CR575" s="3"/>
      <c r="CS575" s="3"/>
      <c r="CT575" s="3"/>
      <c r="CU575" s="3"/>
      <c r="CV575" s="3"/>
      <c r="CW575" s="3"/>
      <c r="CX575" s="3"/>
      <c r="CY575" s="3"/>
    </row>
    <row r="576" spans="1:103"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c r="AS576" s="3"/>
      <c r="AT576" s="3"/>
      <c r="AU576" s="3"/>
      <c r="AV576" s="3"/>
      <c r="AW576" s="3"/>
      <c r="AX576" s="3"/>
      <c r="AY576" s="3"/>
      <c r="AZ576" s="3"/>
      <c r="BA576" s="3"/>
      <c r="BB576" s="3"/>
      <c r="BC576" s="3"/>
      <c r="BD576" s="3"/>
      <c r="BE576" s="3"/>
      <c r="BF576" s="3"/>
      <c r="BG576" s="3"/>
      <c r="BH576" s="3"/>
      <c r="BI576" s="3"/>
      <c r="BJ576" s="3"/>
      <c r="BK576" s="3"/>
      <c r="BL576" s="3"/>
      <c r="BM576" s="3"/>
      <c r="BN576" s="3"/>
      <c r="BO576" s="3"/>
      <c r="BP576" s="3"/>
      <c r="BQ576" s="3"/>
      <c r="BR576" s="3"/>
      <c r="BS576" s="3"/>
      <c r="BT576" s="3"/>
      <c r="BU576" s="3"/>
      <c r="BV576" s="3"/>
      <c r="BW576" s="3"/>
      <c r="BX576" s="3"/>
      <c r="BY576" s="3"/>
      <c r="BZ576" s="3"/>
      <c r="CA576" s="3"/>
      <c r="CB576" s="3"/>
      <c r="CC576" s="3"/>
      <c r="CD576" s="3"/>
      <c r="CE576" s="3"/>
      <c r="CF576" s="3"/>
      <c r="CG576" s="3"/>
      <c r="CH576" s="3"/>
      <c r="CI576" s="3"/>
      <c r="CJ576" s="3"/>
      <c r="CK576" s="3"/>
      <c r="CL576" s="3"/>
      <c r="CM576" s="3"/>
      <c r="CN576" s="3"/>
      <c r="CO576" s="3"/>
      <c r="CP576" s="3"/>
      <c r="CQ576" s="3"/>
      <c r="CR576" s="3"/>
      <c r="CS576" s="3"/>
      <c r="CT576" s="3"/>
      <c r="CU576" s="3"/>
      <c r="CV576" s="3"/>
      <c r="CW576" s="3"/>
      <c r="CX576" s="3"/>
      <c r="CY576" s="3"/>
    </row>
    <row r="577" spans="1:103"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3"/>
      <c r="AR577" s="3"/>
      <c r="AS577" s="3"/>
      <c r="AT577" s="3"/>
      <c r="AU577" s="3"/>
      <c r="AV577" s="3"/>
      <c r="AW577" s="3"/>
      <c r="AX577" s="3"/>
      <c r="AY577" s="3"/>
      <c r="AZ577" s="3"/>
      <c r="BA577" s="3"/>
      <c r="BB577" s="3"/>
      <c r="BC577" s="3"/>
      <c r="BD577" s="3"/>
      <c r="BE577" s="3"/>
      <c r="BF577" s="3"/>
      <c r="BG577" s="3"/>
      <c r="BH577" s="3"/>
      <c r="BI577" s="3"/>
      <c r="BJ577" s="3"/>
      <c r="BK577" s="3"/>
      <c r="BL577" s="3"/>
      <c r="BM577" s="3"/>
      <c r="BN577" s="3"/>
      <c r="BO577" s="3"/>
      <c r="BP577" s="3"/>
      <c r="BQ577" s="3"/>
      <c r="BR577" s="3"/>
      <c r="BS577" s="3"/>
      <c r="BT577" s="3"/>
      <c r="BU577" s="3"/>
      <c r="BV577" s="3"/>
      <c r="BW577" s="3"/>
      <c r="BX577" s="3"/>
      <c r="BY577" s="3"/>
      <c r="BZ577" s="3"/>
      <c r="CA577" s="3"/>
      <c r="CB577" s="3"/>
      <c r="CC577" s="3"/>
      <c r="CD577" s="3"/>
      <c r="CE577" s="3"/>
      <c r="CF577" s="3"/>
      <c r="CG577" s="3"/>
      <c r="CH577" s="3"/>
      <c r="CI577" s="3"/>
      <c r="CJ577" s="3"/>
      <c r="CK577" s="3"/>
      <c r="CL577" s="3"/>
      <c r="CM577" s="3"/>
      <c r="CN577" s="3"/>
      <c r="CO577" s="3"/>
      <c r="CP577" s="3"/>
      <c r="CQ577" s="3"/>
      <c r="CR577" s="3"/>
      <c r="CS577" s="3"/>
      <c r="CT577" s="3"/>
      <c r="CU577" s="3"/>
      <c r="CV577" s="3"/>
      <c r="CW577" s="3"/>
      <c r="CX577" s="3"/>
      <c r="CY577" s="3"/>
    </row>
    <row r="578" spans="1:103"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c r="AQ578" s="3"/>
      <c r="AR578" s="3"/>
      <c r="AS578" s="3"/>
      <c r="AT578" s="3"/>
      <c r="AU578" s="3"/>
      <c r="AV578" s="3"/>
      <c r="AW578" s="3"/>
      <c r="AX578" s="3"/>
      <c r="AY578" s="3"/>
      <c r="AZ578" s="3"/>
      <c r="BA578" s="3"/>
      <c r="BB578" s="3"/>
      <c r="BC578" s="3"/>
      <c r="BD578" s="3"/>
      <c r="BE578" s="3"/>
      <c r="BF578" s="3"/>
      <c r="BG578" s="3"/>
      <c r="BH578" s="3"/>
      <c r="BI578" s="3"/>
      <c r="BJ578" s="3"/>
      <c r="BK578" s="3"/>
      <c r="BL578" s="3"/>
      <c r="BM578" s="3"/>
      <c r="BN578" s="3"/>
      <c r="BO578" s="3"/>
      <c r="BP578" s="3"/>
      <c r="BQ578" s="3"/>
      <c r="BR578" s="3"/>
      <c r="BS578" s="3"/>
      <c r="BT578" s="3"/>
      <c r="BU578" s="3"/>
      <c r="BV578" s="3"/>
      <c r="BW578" s="3"/>
      <c r="BX578" s="3"/>
      <c r="BY578" s="3"/>
      <c r="BZ578" s="3"/>
      <c r="CA578" s="3"/>
      <c r="CB578" s="3"/>
      <c r="CC578" s="3"/>
      <c r="CD578" s="3"/>
      <c r="CE578" s="3"/>
      <c r="CF578" s="3"/>
      <c r="CG578" s="3"/>
      <c r="CH578" s="3"/>
      <c r="CI578" s="3"/>
      <c r="CJ578" s="3"/>
      <c r="CK578" s="3"/>
      <c r="CL578" s="3"/>
      <c r="CM578" s="3"/>
      <c r="CN578" s="3"/>
      <c r="CO578" s="3"/>
      <c r="CP578" s="3"/>
      <c r="CQ578" s="3"/>
      <c r="CR578" s="3"/>
      <c r="CS578" s="3"/>
      <c r="CT578" s="3"/>
      <c r="CU578" s="3"/>
      <c r="CV578" s="3"/>
      <c r="CW578" s="3"/>
      <c r="CX578" s="3"/>
      <c r="CY578" s="3"/>
    </row>
    <row r="579" spans="1:103"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3"/>
      <c r="AR579" s="3"/>
      <c r="AS579" s="3"/>
      <c r="AT579" s="3"/>
      <c r="AU579" s="3"/>
      <c r="AV579" s="3"/>
      <c r="AW579" s="3"/>
      <c r="AX579" s="3"/>
      <c r="AY579" s="3"/>
      <c r="AZ579" s="3"/>
      <c r="BA579" s="3"/>
      <c r="BB579" s="3"/>
      <c r="BC579" s="3"/>
      <c r="BD579" s="3"/>
      <c r="BE579" s="3"/>
      <c r="BF579" s="3"/>
      <c r="BG579" s="3"/>
      <c r="BH579" s="3"/>
      <c r="BI579" s="3"/>
      <c r="BJ579" s="3"/>
      <c r="BK579" s="3"/>
      <c r="BL579" s="3"/>
      <c r="BM579" s="3"/>
      <c r="BN579" s="3"/>
      <c r="BO579" s="3"/>
      <c r="BP579" s="3"/>
      <c r="BQ579" s="3"/>
      <c r="BR579" s="3"/>
      <c r="BS579" s="3"/>
      <c r="BT579" s="3"/>
      <c r="BU579" s="3"/>
      <c r="BV579" s="3"/>
      <c r="BW579" s="3"/>
      <c r="BX579" s="3"/>
      <c r="BY579" s="3"/>
      <c r="BZ579" s="3"/>
      <c r="CA579" s="3"/>
      <c r="CB579" s="3"/>
      <c r="CC579" s="3"/>
      <c r="CD579" s="3"/>
      <c r="CE579" s="3"/>
      <c r="CF579" s="3"/>
      <c r="CG579" s="3"/>
      <c r="CH579" s="3"/>
      <c r="CI579" s="3"/>
      <c r="CJ579" s="3"/>
      <c r="CK579" s="3"/>
      <c r="CL579" s="3"/>
      <c r="CM579" s="3"/>
      <c r="CN579" s="3"/>
      <c r="CO579" s="3"/>
      <c r="CP579" s="3"/>
      <c r="CQ579" s="3"/>
      <c r="CR579" s="3"/>
      <c r="CS579" s="3"/>
      <c r="CT579" s="3"/>
      <c r="CU579" s="3"/>
      <c r="CV579" s="3"/>
      <c r="CW579" s="3"/>
      <c r="CX579" s="3"/>
      <c r="CY579" s="3"/>
    </row>
    <row r="580" spans="1:103"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c r="AS580" s="3"/>
      <c r="AT580" s="3"/>
      <c r="AU580" s="3"/>
      <c r="AV580" s="3"/>
      <c r="AW580" s="3"/>
      <c r="AX580" s="3"/>
      <c r="AY580" s="3"/>
      <c r="AZ580" s="3"/>
      <c r="BA580" s="3"/>
      <c r="BB580" s="3"/>
      <c r="BC580" s="3"/>
      <c r="BD580" s="3"/>
      <c r="BE580" s="3"/>
      <c r="BF580" s="3"/>
      <c r="BG580" s="3"/>
      <c r="BH580" s="3"/>
      <c r="BI580" s="3"/>
      <c r="BJ580" s="3"/>
      <c r="BK580" s="3"/>
      <c r="BL580" s="3"/>
      <c r="BM580" s="3"/>
      <c r="BN580" s="3"/>
      <c r="BO580" s="3"/>
      <c r="BP580" s="3"/>
      <c r="BQ580" s="3"/>
      <c r="BR580" s="3"/>
      <c r="BS580" s="3"/>
      <c r="BT580" s="3"/>
      <c r="BU580" s="3"/>
      <c r="BV580" s="3"/>
      <c r="BW580" s="3"/>
      <c r="BX580" s="3"/>
      <c r="BY580" s="3"/>
      <c r="BZ580" s="3"/>
      <c r="CA580" s="3"/>
      <c r="CB580" s="3"/>
      <c r="CC580" s="3"/>
      <c r="CD580" s="3"/>
      <c r="CE580" s="3"/>
      <c r="CF580" s="3"/>
      <c r="CG580" s="3"/>
      <c r="CH580" s="3"/>
      <c r="CI580" s="3"/>
      <c r="CJ580" s="3"/>
      <c r="CK580" s="3"/>
      <c r="CL580" s="3"/>
      <c r="CM580" s="3"/>
      <c r="CN580" s="3"/>
      <c r="CO580" s="3"/>
      <c r="CP580" s="3"/>
      <c r="CQ580" s="3"/>
      <c r="CR580" s="3"/>
      <c r="CS580" s="3"/>
      <c r="CT580" s="3"/>
      <c r="CU580" s="3"/>
      <c r="CV580" s="3"/>
      <c r="CW580" s="3"/>
      <c r="CX580" s="3"/>
      <c r="CY580" s="3"/>
    </row>
    <row r="581" spans="1:103"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c r="AS581" s="3"/>
      <c r="AT581" s="3"/>
      <c r="AU581" s="3"/>
      <c r="AV581" s="3"/>
      <c r="AW581" s="3"/>
      <c r="AX581" s="3"/>
      <c r="AY581" s="3"/>
      <c r="AZ581" s="3"/>
      <c r="BA581" s="3"/>
      <c r="BB581" s="3"/>
      <c r="BC581" s="3"/>
      <c r="BD581" s="3"/>
      <c r="BE581" s="3"/>
      <c r="BF581" s="3"/>
      <c r="BG581" s="3"/>
      <c r="BH581" s="3"/>
      <c r="BI581" s="3"/>
      <c r="BJ581" s="3"/>
      <c r="BK581" s="3"/>
      <c r="BL581" s="3"/>
      <c r="BM581" s="3"/>
      <c r="BN581" s="3"/>
      <c r="BO581" s="3"/>
      <c r="BP581" s="3"/>
      <c r="BQ581" s="3"/>
      <c r="BR581" s="3"/>
      <c r="BS581" s="3"/>
      <c r="BT581" s="3"/>
      <c r="BU581" s="3"/>
      <c r="BV581" s="3"/>
      <c r="BW581" s="3"/>
      <c r="BX581" s="3"/>
      <c r="BY581" s="3"/>
      <c r="BZ581" s="3"/>
      <c r="CA581" s="3"/>
      <c r="CB581" s="3"/>
      <c r="CC581" s="3"/>
      <c r="CD581" s="3"/>
      <c r="CE581" s="3"/>
      <c r="CF581" s="3"/>
      <c r="CG581" s="3"/>
      <c r="CH581" s="3"/>
      <c r="CI581" s="3"/>
      <c r="CJ581" s="3"/>
      <c r="CK581" s="3"/>
      <c r="CL581" s="3"/>
      <c r="CM581" s="3"/>
      <c r="CN581" s="3"/>
      <c r="CO581" s="3"/>
      <c r="CP581" s="3"/>
      <c r="CQ581" s="3"/>
      <c r="CR581" s="3"/>
      <c r="CS581" s="3"/>
      <c r="CT581" s="3"/>
      <c r="CU581" s="3"/>
      <c r="CV581" s="3"/>
      <c r="CW581" s="3"/>
      <c r="CX581" s="3"/>
      <c r="CY581" s="3"/>
    </row>
    <row r="582" spans="1:103"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c r="AQ582" s="3"/>
      <c r="AR582" s="3"/>
      <c r="AS582" s="3"/>
      <c r="AT582" s="3"/>
      <c r="AU582" s="3"/>
      <c r="AV582" s="3"/>
      <c r="AW582" s="3"/>
      <c r="AX582" s="3"/>
      <c r="AY582" s="3"/>
      <c r="AZ582" s="3"/>
      <c r="BA582" s="3"/>
      <c r="BB582" s="3"/>
      <c r="BC582" s="3"/>
      <c r="BD582" s="3"/>
      <c r="BE582" s="3"/>
      <c r="BF582" s="3"/>
      <c r="BG582" s="3"/>
      <c r="BH582" s="3"/>
      <c r="BI582" s="3"/>
      <c r="BJ582" s="3"/>
      <c r="BK582" s="3"/>
      <c r="BL582" s="3"/>
      <c r="BM582" s="3"/>
      <c r="BN582" s="3"/>
      <c r="BO582" s="3"/>
      <c r="BP582" s="3"/>
      <c r="BQ582" s="3"/>
      <c r="BR582" s="3"/>
      <c r="BS582" s="3"/>
      <c r="BT582" s="3"/>
      <c r="BU582" s="3"/>
      <c r="BV582" s="3"/>
      <c r="BW582" s="3"/>
      <c r="BX582" s="3"/>
      <c r="BY582" s="3"/>
      <c r="BZ582" s="3"/>
      <c r="CA582" s="3"/>
      <c r="CB582" s="3"/>
      <c r="CC582" s="3"/>
      <c r="CD582" s="3"/>
      <c r="CE582" s="3"/>
      <c r="CF582" s="3"/>
      <c r="CG582" s="3"/>
      <c r="CH582" s="3"/>
      <c r="CI582" s="3"/>
      <c r="CJ582" s="3"/>
      <c r="CK582" s="3"/>
      <c r="CL582" s="3"/>
      <c r="CM582" s="3"/>
      <c r="CN582" s="3"/>
      <c r="CO582" s="3"/>
      <c r="CP582" s="3"/>
      <c r="CQ582" s="3"/>
      <c r="CR582" s="3"/>
      <c r="CS582" s="3"/>
      <c r="CT582" s="3"/>
      <c r="CU582" s="3"/>
      <c r="CV582" s="3"/>
      <c r="CW582" s="3"/>
      <c r="CX582" s="3"/>
      <c r="CY582" s="3"/>
    </row>
    <row r="583" spans="1:103"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c r="AL583" s="3"/>
      <c r="AM583" s="3"/>
      <c r="AN583" s="3"/>
      <c r="AO583" s="3"/>
      <c r="AP583" s="3"/>
      <c r="AQ583" s="3"/>
      <c r="AR583" s="3"/>
      <c r="AS583" s="3"/>
      <c r="AT583" s="3"/>
      <c r="AU583" s="3"/>
      <c r="AV583" s="3"/>
      <c r="AW583" s="3"/>
      <c r="AX583" s="3"/>
      <c r="AY583" s="3"/>
      <c r="AZ583" s="3"/>
      <c r="BA583" s="3"/>
      <c r="BB583" s="3"/>
      <c r="BC583" s="3"/>
      <c r="BD583" s="3"/>
      <c r="BE583" s="3"/>
      <c r="BF583" s="3"/>
      <c r="BG583" s="3"/>
      <c r="BH583" s="3"/>
      <c r="BI583" s="3"/>
      <c r="BJ583" s="3"/>
      <c r="BK583" s="3"/>
      <c r="BL583" s="3"/>
      <c r="BM583" s="3"/>
      <c r="BN583" s="3"/>
      <c r="BO583" s="3"/>
      <c r="BP583" s="3"/>
      <c r="BQ583" s="3"/>
      <c r="BR583" s="3"/>
      <c r="BS583" s="3"/>
      <c r="BT583" s="3"/>
      <c r="BU583" s="3"/>
      <c r="BV583" s="3"/>
      <c r="BW583" s="3"/>
      <c r="BX583" s="3"/>
      <c r="BY583" s="3"/>
      <c r="BZ583" s="3"/>
      <c r="CA583" s="3"/>
      <c r="CB583" s="3"/>
      <c r="CC583" s="3"/>
      <c r="CD583" s="3"/>
      <c r="CE583" s="3"/>
      <c r="CF583" s="3"/>
      <c r="CG583" s="3"/>
      <c r="CH583" s="3"/>
      <c r="CI583" s="3"/>
      <c r="CJ583" s="3"/>
      <c r="CK583" s="3"/>
      <c r="CL583" s="3"/>
      <c r="CM583" s="3"/>
      <c r="CN583" s="3"/>
      <c r="CO583" s="3"/>
      <c r="CP583" s="3"/>
      <c r="CQ583" s="3"/>
      <c r="CR583" s="3"/>
      <c r="CS583" s="3"/>
      <c r="CT583" s="3"/>
      <c r="CU583" s="3"/>
      <c r="CV583" s="3"/>
      <c r="CW583" s="3"/>
      <c r="CX583" s="3"/>
      <c r="CY583" s="3"/>
    </row>
    <row r="584" spans="1:103"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3"/>
      <c r="AK584" s="3"/>
      <c r="AL584" s="3"/>
      <c r="AM584" s="3"/>
      <c r="AN584" s="3"/>
      <c r="AO584" s="3"/>
      <c r="AP584" s="3"/>
      <c r="AQ584" s="3"/>
      <c r="AR584" s="3"/>
      <c r="AS584" s="3"/>
      <c r="AT584" s="3"/>
      <c r="AU584" s="3"/>
      <c r="AV584" s="3"/>
      <c r="AW584" s="3"/>
      <c r="AX584" s="3"/>
      <c r="AY584" s="3"/>
      <c r="AZ584" s="3"/>
      <c r="BA584" s="3"/>
      <c r="BB584" s="3"/>
      <c r="BC584" s="3"/>
      <c r="BD584" s="3"/>
      <c r="BE584" s="3"/>
      <c r="BF584" s="3"/>
      <c r="BG584" s="3"/>
      <c r="BH584" s="3"/>
      <c r="BI584" s="3"/>
      <c r="BJ584" s="3"/>
      <c r="BK584" s="3"/>
      <c r="BL584" s="3"/>
      <c r="BM584" s="3"/>
      <c r="BN584" s="3"/>
      <c r="BO584" s="3"/>
      <c r="BP584" s="3"/>
      <c r="BQ584" s="3"/>
      <c r="BR584" s="3"/>
      <c r="BS584" s="3"/>
      <c r="BT584" s="3"/>
      <c r="BU584" s="3"/>
      <c r="BV584" s="3"/>
      <c r="BW584" s="3"/>
      <c r="BX584" s="3"/>
      <c r="BY584" s="3"/>
      <c r="BZ584" s="3"/>
      <c r="CA584" s="3"/>
      <c r="CB584" s="3"/>
      <c r="CC584" s="3"/>
      <c r="CD584" s="3"/>
      <c r="CE584" s="3"/>
      <c r="CF584" s="3"/>
      <c r="CG584" s="3"/>
      <c r="CH584" s="3"/>
      <c r="CI584" s="3"/>
      <c r="CJ584" s="3"/>
      <c r="CK584" s="3"/>
      <c r="CL584" s="3"/>
      <c r="CM584" s="3"/>
      <c r="CN584" s="3"/>
      <c r="CO584" s="3"/>
      <c r="CP584" s="3"/>
      <c r="CQ584" s="3"/>
      <c r="CR584" s="3"/>
      <c r="CS584" s="3"/>
      <c r="CT584" s="3"/>
      <c r="CU584" s="3"/>
      <c r="CV584" s="3"/>
      <c r="CW584" s="3"/>
      <c r="CX584" s="3"/>
      <c r="CY584" s="3"/>
    </row>
    <row r="585" spans="1:103"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3"/>
      <c r="AK585" s="3"/>
      <c r="AL585" s="3"/>
      <c r="AM585" s="3"/>
      <c r="AN585" s="3"/>
      <c r="AO585" s="3"/>
      <c r="AP585" s="3"/>
      <c r="AQ585" s="3"/>
      <c r="AR585" s="3"/>
      <c r="AS585" s="3"/>
      <c r="AT585" s="3"/>
      <c r="AU585" s="3"/>
      <c r="AV585" s="3"/>
      <c r="AW585" s="3"/>
      <c r="AX585" s="3"/>
      <c r="AY585" s="3"/>
      <c r="AZ585" s="3"/>
      <c r="BA585" s="3"/>
      <c r="BB585" s="3"/>
      <c r="BC585" s="3"/>
      <c r="BD585" s="3"/>
      <c r="BE585" s="3"/>
      <c r="BF585" s="3"/>
      <c r="BG585" s="3"/>
      <c r="BH585" s="3"/>
      <c r="BI585" s="3"/>
      <c r="BJ585" s="3"/>
      <c r="BK585" s="3"/>
      <c r="BL585" s="3"/>
      <c r="BM585" s="3"/>
      <c r="BN585" s="3"/>
      <c r="BO585" s="3"/>
      <c r="BP585" s="3"/>
      <c r="BQ585" s="3"/>
      <c r="BR585" s="3"/>
      <c r="BS585" s="3"/>
      <c r="BT585" s="3"/>
      <c r="BU585" s="3"/>
      <c r="BV585" s="3"/>
      <c r="BW585" s="3"/>
      <c r="BX585" s="3"/>
      <c r="BY585" s="3"/>
      <c r="BZ585" s="3"/>
      <c r="CA585" s="3"/>
      <c r="CB585" s="3"/>
      <c r="CC585" s="3"/>
      <c r="CD585" s="3"/>
      <c r="CE585" s="3"/>
      <c r="CF585" s="3"/>
      <c r="CG585" s="3"/>
      <c r="CH585" s="3"/>
      <c r="CI585" s="3"/>
      <c r="CJ585" s="3"/>
      <c r="CK585" s="3"/>
      <c r="CL585" s="3"/>
      <c r="CM585" s="3"/>
      <c r="CN585" s="3"/>
      <c r="CO585" s="3"/>
      <c r="CP585" s="3"/>
      <c r="CQ585" s="3"/>
      <c r="CR585" s="3"/>
      <c r="CS585" s="3"/>
      <c r="CT585" s="3"/>
      <c r="CU585" s="3"/>
      <c r="CV585" s="3"/>
      <c r="CW585" s="3"/>
      <c r="CX585" s="3"/>
      <c r="CY585" s="3"/>
    </row>
    <row r="586" spans="1:103"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3"/>
      <c r="AK586" s="3"/>
      <c r="AL586" s="3"/>
      <c r="AM586" s="3"/>
      <c r="AN586" s="3"/>
      <c r="AO586" s="3"/>
      <c r="AP586" s="3"/>
      <c r="AQ586" s="3"/>
      <c r="AR586" s="3"/>
      <c r="AS586" s="3"/>
      <c r="AT586" s="3"/>
      <c r="AU586" s="3"/>
      <c r="AV586" s="3"/>
      <c r="AW586" s="3"/>
      <c r="AX586" s="3"/>
      <c r="AY586" s="3"/>
      <c r="AZ586" s="3"/>
      <c r="BA586" s="3"/>
      <c r="BB586" s="3"/>
      <c r="BC586" s="3"/>
      <c r="BD586" s="3"/>
      <c r="BE586" s="3"/>
      <c r="BF586" s="3"/>
      <c r="BG586" s="3"/>
      <c r="BH586" s="3"/>
      <c r="BI586" s="3"/>
      <c r="BJ586" s="3"/>
      <c r="BK586" s="3"/>
      <c r="BL586" s="3"/>
      <c r="BM586" s="3"/>
      <c r="BN586" s="3"/>
      <c r="BO586" s="3"/>
      <c r="BP586" s="3"/>
      <c r="BQ586" s="3"/>
      <c r="BR586" s="3"/>
      <c r="BS586" s="3"/>
      <c r="BT586" s="3"/>
      <c r="BU586" s="3"/>
      <c r="BV586" s="3"/>
      <c r="BW586" s="3"/>
      <c r="BX586" s="3"/>
      <c r="BY586" s="3"/>
      <c r="BZ586" s="3"/>
      <c r="CA586" s="3"/>
      <c r="CB586" s="3"/>
      <c r="CC586" s="3"/>
      <c r="CD586" s="3"/>
      <c r="CE586" s="3"/>
      <c r="CF586" s="3"/>
      <c r="CG586" s="3"/>
      <c r="CH586" s="3"/>
      <c r="CI586" s="3"/>
      <c r="CJ586" s="3"/>
      <c r="CK586" s="3"/>
      <c r="CL586" s="3"/>
      <c r="CM586" s="3"/>
      <c r="CN586" s="3"/>
      <c r="CO586" s="3"/>
      <c r="CP586" s="3"/>
      <c r="CQ586" s="3"/>
      <c r="CR586" s="3"/>
      <c r="CS586" s="3"/>
      <c r="CT586" s="3"/>
      <c r="CU586" s="3"/>
      <c r="CV586" s="3"/>
      <c r="CW586" s="3"/>
      <c r="CX586" s="3"/>
      <c r="CY586" s="3"/>
    </row>
    <row r="587" spans="1:103"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3"/>
      <c r="AK587" s="3"/>
      <c r="AL587" s="3"/>
      <c r="AM587" s="3"/>
      <c r="AN587" s="3"/>
      <c r="AO587" s="3"/>
      <c r="AP587" s="3"/>
      <c r="AQ587" s="3"/>
      <c r="AR587" s="3"/>
      <c r="AS587" s="3"/>
      <c r="AT587" s="3"/>
      <c r="AU587" s="3"/>
      <c r="AV587" s="3"/>
      <c r="AW587" s="3"/>
      <c r="AX587" s="3"/>
      <c r="AY587" s="3"/>
      <c r="AZ587" s="3"/>
      <c r="BA587" s="3"/>
      <c r="BB587" s="3"/>
      <c r="BC587" s="3"/>
      <c r="BD587" s="3"/>
      <c r="BE587" s="3"/>
      <c r="BF587" s="3"/>
      <c r="BG587" s="3"/>
      <c r="BH587" s="3"/>
      <c r="BI587" s="3"/>
      <c r="BJ587" s="3"/>
      <c r="BK587" s="3"/>
      <c r="BL587" s="3"/>
      <c r="BM587" s="3"/>
      <c r="BN587" s="3"/>
      <c r="BO587" s="3"/>
      <c r="BP587" s="3"/>
      <c r="BQ587" s="3"/>
      <c r="BR587" s="3"/>
      <c r="BS587" s="3"/>
      <c r="BT587" s="3"/>
      <c r="BU587" s="3"/>
      <c r="BV587" s="3"/>
      <c r="BW587" s="3"/>
      <c r="BX587" s="3"/>
      <c r="BY587" s="3"/>
      <c r="BZ587" s="3"/>
      <c r="CA587" s="3"/>
      <c r="CB587" s="3"/>
      <c r="CC587" s="3"/>
      <c r="CD587" s="3"/>
      <c r="CE587" s="3"/>
      <c r="CF587" s="3"/>
      <c r="CG587" s="3"/>
      <c r="CH587" s="3"/>
      <c r="CI587" s="3"/>
      <c r="CJ587" s="3"/>
      <c r="CK587" s="3"/>
      <c r="CL587" s="3"/>
      <c r="CM587" s="3"/>
      <c r="CN587" s="3"/>
      <c r="CO587" s="3"/>
      <c r="CP587" s="3"/>
      <c r="CQ587" s="3"/>
      <c r="CR587" s="3"/>
      <c r="CS587" s="3"/>
      <c r="CT587" s="3"/>
      <c r="CU587" s="3"/>
      <c r="CV587" s="3"/>
      <c r="CW587" s="3"/>
      <c r="CX587" s="3"/>
      <c r="CY587" s="3"/>
    </row>
    <row r="588" spans="1:103"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c r="AL588" s="3"/>
      <c r="AM588" s="3"/>
      <c r="AN588" s="3"/>
      <c r="AO588" s="3"/>
      <c r="AP588" s="3"/>
      <c r="AQ588" s="3"/>
      <c r="AR588" s="3"/>
      <c r="AS588" s="3"/>
      <c r="AT588" s="3"/>
      <c r="AU588" s="3"/>
      <c r="AV588" s="3"/>
      <c r="AW588" s="3"/>
      <c r="AX588" s="3"/>
      <c r="AY588" s="3"/>
      <c r="AZ588" s="3"/>
      <c r="BA588" s="3"/>
      <c r="BB588" s="3"/>
      <c r="BC588" s="3"/>
      <c r="BD588" s="3"/>
      <c r="BE588" s="3"/>
      <c r="BF588" s="3"/>
      <c r="BG588" s="3"/>
      <c r="BH588" s="3"/>
      <c r="BI588" s="3"/>
      <c r="BJ588" s="3"/>
      <c r="BK588" s="3"/>
      <c r="BL588" s="3"/>
      <c r="BM588" s="3"/>
      <c r="BN588" s="3"/>
      <c r="BO588" s="3"/>
      <c r="BP588" s="3"/>
      <c r="BQ588" s="3"/>
      <c r="BR588" s="3"/>
      <c r="BS588" s="3"/>
      <c r="BT588" s="3"/>
      <c r="BU588" s="3"/>
      <c r="BV588" s="3"/>
      <c r="BW588" s="3"/>
      <c r="BX588" s="3"/>
      <c r="BY588" s="3"/>
      <c r="BZ588" s="3"/>
      <c r="CA588" s="3"/>
      <c r="CB588" s="3"/>
      <c r="CC588" s="3"/>
      <c r="CD588" s="3"/>
      <c r="CE588" s="3"/>
      <c r="CF588" s="3"/>
      <c r="CG588" s="3"/>
      <c r="CH588" s="3"/>
      <c r="CI588" s="3"/>
      <c r="CJ588" s="3"/>
      <c r="CK588" s="3"/>
      <c r="CL588" s="3"/>
      <c r="CM588" s="3"/>
      <c r="CN588" s="3"/>
      <c r="CO588" s="3"/>
      <c r="CP588" s="3"/>
      <c r="CQ588" s="3"/>
      <c r="CR588" s="3"/>
      <c r="CS588" s="3"/>
      <c r="CT588" s="3"/>
      <c r="CU588" s="3"/>
      <c r="CV588" s="3"/>
      <c r="CW588" s="3"/>
      <c r="CX588" s="3"/>
      <c r="CY588" s="3"/>
    </row>
    <row r="589" spans="1:103"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3"/>
      <c r="AK589" s="3"/>
      <c r="AL589" s="3"/>
      <c r="AM589" s="3"/>
      <c r="AN589" s="3"/>
      <c r="AO589" s="3"/>
      <c r="AP589" s="3"/>
      <c r="AQ589" s="3"/>
      <c r="AR589" s="3"/>
      <c r="AS589" s="3"/>
      <c r="AT589" s="3"/>
      <c r="AU589" s="3"/>
      <c r="AV589" s="3"/>
      <c r="AW589" s="3"/>
      <c r="AX589" s="3"/>
      <c r="AY589" s="3"/>
      <c r="AZ589" s="3"/>
      <c r="BA589" s="3"/>
      <c r="BB589" s="3"/>
      <c r="BC589" s="3"/>
      <c r="BD589" s="3"/>
      <c r="BE589" s="3"/>
      <c r="BF589" s="3"/>
      <c r="BG589" s="3"/>
      <c r="BH589" s="3"/>
      <c r="BI589" s="3"/>
      <c r="BJ589" s="3"/>
      <c r="BK589" s="3"/>
      <c r="BL589" s="3"/>
      <c r="BM589" s="3"/>
      <c r="BN589" s="3"/>
      <c r="BO589" s="3"/>
      <c r="BP589" s="3"/>
      <c r="BQ589" s="3"/>
      <c r="BR589" s="3"/>
      <c r="BS589" s="3"/>
      <c r="BT589" s="3"/>
      <c r="BU589" s="3"/>
      <c r="BV589" s="3"/>
      <c r="BW589" s="3"/>
      <c r="BX589" s="3"/>
      <c r="BY589" s="3"/>
      <c r="BZ589" s="3"/>
      <c r="CA589" s="3"/>
      <c r="CB589" s="3"/>
      <c r="CC589" s="3"/>
      <c r="CD589" s="3"/>
      <c r="CE589" s="3"/>
      <c r="CF589" s="3"/>
      <c r="CG589" s="3"/>
      <c r="CH589" s="3"/>
      <c r="CI589" s="3"/>
      <c r="CJ589" s="3"/>
      <c r="CK589" s="3"/>
      <c r="CL589" s="3"/>
      <c r="CM589" s="3"/>
      <c r="CN589" s="3"/>
      <c r="CO589" s="3"/>
      <c r="CP589" s="3"/>
      <c r="CQ589" s="3"/>
      <c r="CR589" s="3"/>
      <c r="CS589" s="3"/>
      <c r="CT589" s="3"/>
      <c r="CU589" s="3"/>
      <c r="CV589" s="3"/>
      <c r="CW589" s="3"/>
      <c r="CX589" s="3"/>
      <c r="CY589" s="3"/>
    </row>
    <row r="590" spans="1:103"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3"/>
      <c r="AK590" s="3"/>
      <c r="AL590" s="3"/>
      <c r="AM590" s="3"/>
      <c r="AN590" s="3"/>
      <c r="AO590" s="3"/>
      <c r="AP590" s="3"/>
      <c r="AQ590" s="3"/>
      <c r="AR590" s="3"/>
      <c r="AS590" s="3"/>
      <c r="AT590" s="3"/>
      <c r="AU590" s="3"/>
      <c r="AV590" s="3"/>
      <c r="AW590" s="3"/>
      <c r="AX590" s="3"/>
      <c r="AY590" s="3"/>
      <c r="AZ590" s="3"/>
      <c r="BA590" s="3"/>
      <c r="BB590" s="3"/>
      <c r="BC590" s="3"/>
      <c r="BD590" s="3"/>
      <c r="BE590" s="3"/>
      <c r="BF590" s="3"/>
      <c r="BG590" s="3"/>
      <c r="BH590" s="3"/>
      <c r="BI590" s="3"/>
      <c r="BJ590" s="3"/>
      <c r="BK590" s="3"/>
      <c r="BL590" s="3"/>
      <c r="BM590" s="3"/>
      <c r="BN590" s="3"/>
      <c r="BO590" s="3"/>
      <c r="BP590" s="3"/>
      <c r="BQ590" s="3"/>
      <c r="BR590" s="3"/>
      <c r="BS590" s="3"/>
      <c r="BT590" s="3"/>
      <c r="BU590" s="3"/>
      <c r="BV590" s="3"/>
      <c r="BW590" s="3"/>
      <c r="BX590" s="3"/>
      <c r="BY590" s="3"/>
      <c r="BZ590" s="3"/>
      <c r="CA590" s="3"/>
      <c r="CB590" s="3"/>
      <c r="CC590" s="3"/>
      <c r="CD590" s="3"/>
      <c r="CE590" s="3"/>
      <c r="CF590" s="3"/>
      <c r="CG590" s="3"/>
      <c r="CH590" s="3"/>
      <c r="CI590" s="3"/>
      <c r="CJ590" s="3"/>
      <c r="CK590" s="3"/>
      <c r="CL590" s="3"/>
      <c r="CM590" s="3"/>
      <c r="CN590" s="3"/>
      <c r="CO590" s="3"/>
      <c r="CP590" s="3"/>
      <c r="CQ590" s="3"/>
      <c r="CR590" s="3"/>
      <c r="CS590" s="3"/>
      <c r="CT590" s="3"/>
      <c r="CU590" s="3"/>
      <c r="CV590" s="3"/>
      <c r="CW590" s="3"/>
      <c r="CX590" s="3"/>
      <c r="CY590" s="3"/>
    </row>
    <row r="591" spans="1:103"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3"/>
      <c r="AK591" s="3"/>
      <c r="AL591" s="3"/>
      <c r="AM591" s="3"/>
      <c r="AN591" s="3"/>
      <c r="AO591" s="3"/>
      <c r="AP591" s="3"/>
      <c r="AQ591" s="3"/>
      <c r="AR591" s="3"/>
      <c r="AS591" s="3"/>
      <c r="AT591" s="3"/>
      <c r="AU591" s="3"/>
      <c r="AV591" s="3"/>
      <c r="AW591" s="3"/>
      <c r="AX591" s="3"/>
      <c r="AY591" s="3"/>
      <c r="AZ591" s="3"/>
      <c r="BA591" s="3"/>
      <c r="BB591" s="3"/>
      <c r="BC591" s="3"/>
      <c r="BD591" s="3"/>
      <c r="BE591" s="3"/>
      <c r="BF591" s="3"/>
      <c r="BG591" s="3"/>
      <c r="BH591" s="3"/>
      <c r="BI591" s="3"/>
      <c r="BJ591" s="3"/>
      <c r="BK591" s="3"/>
      <c r="BL591" s="3"/>
      <c r="BM591" s="3"/>
      <c r="BN591" s="3"/>
      <c r="BO591" s="3"/>
      <c r="BP591" s="3"/>
      <c r="BQ591" s="3"/>
      <c r="BR591" s="3"/>
      <c r="BS591" s="3"/>
      <c r="BT591" s="3"/>
      <c r="BU591" s="3"/>
      <c r="BV591" s="3"/>
      <c r="BW591" s="3"/>
      <c r="BX591" s="3"/>
      <c r="BY591" s="3"/>
      <c r="BZ591" s="3"/>
      <c r="CA591" s="3"/>
      <c r="CB591" s="3"/>
      <c r="CC591" s="3"/>
      <c r="CD591" s="3"/>
      <c r="CE591" s="3"/>
      <c r="CF591" s="3"/>
      <c r="CG591" s="3"/>
      <c r="CH591" s="3"/>
      <c r="CI591" s="3"/>
      <c r="CJ591" s="3"/>
      <c r="CK591" s="3"/>
      <c r="CL591" s="3"/>
      <c r="CM591" s="3"/>
      <c r="CN591" s="3"/>
      <c r="CO591" s="3"/>
      <c r="CP591" s="3"/>
      <c r="CQ591" s="3"/>
      <c r="CR591" s="3"/>
      <c r="CS591" s="3"/>
      <c r="CT591" s="3"/>
      <c r="CU591" s="3"/>
      <c r="CV591" s="3"/>
      <c r="CW591" s="3"/>
      <c r="CX591" s="3"/>
      <c r="CY591" s="3"/>
    </row>
    <row r="592" spans="1:103"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3"/>
      <c r="AK592" s="3"/>
      <c r="AL592" s="3"/>
      <c r="AM592" s="3"/>
      <c r="AN592" s="3"/>
      <c r="AO592" s="3"/>
      <c r="AP592" s="3"/>
      <c r="AQ592" s="3"/>
      <c r="AR592" s="3"/>
      <c r="AS592" s="3"/>
      <c r="AT592" s="3"/>
      <c r="AU592" s="3"/>
      <c r="AV592" s="3"/>
      <c r="AW592" s="3"/>
      <c r="AX592" s="3"/>
      <c r="AY592" s="3"/>
      <c r="AZ592" s="3"/>
      <c r="BA592" s="3"/>
      <c r="BB592" s="3"/>
      <c r="BC592" s="3"/>
      <c r="BD592" s="3"/>
      <c r="BE592" s="3"/>
      <c r="BF592" s="3"/>
      <c r="BG592" s="3"/>
      <c r="BH592" s="3"/>
      <c r="BI592" s="3"/>
      <c r="BJ592" s="3"/>
      <c r="BK592" s="3"/>
      <c r="BL592" s="3"/>
      <c r="BM592" s="3"/>
      <c r="BN592" s="3"/>
      <c r="BO592" s="3"/>
      <c r="BP592" s="3"/>
      <c r="BQ592" s="3"/>
      <c r="BR592" s="3"/>
      <c r="BS592" s="3"/>
      <c r="BT592" s="3"/>
      <c r="BU592" s="3"/>
      <c r="BV592" s="3"/>
      <c r="BW592" s="3"/>
      <c r="BX592" s="3"/>
      <c r="BY592" s="3"/>
      <c r="BZ592" s="3"/>
      <c r="CA592" s="3"/>
      <c r="CB592" s="3"/>
      <c r="CC592" s="3"/>
      <c r="CD592" s="3"/>
      <c r="CE592" s="3"/>
      <c r="CF592" s="3"/>
      <c r="CG592" s="3"/>
      <c r="CH592" s="3"/>
      <c r="CI592" s="3"/>
      <c r="CJ592" s="3"/>
      <c r="CK592" s="3"/>
      <c r="CL592" s="3"/>
      <c r="CM592" s="3"/>
      <c r="CN592" s="3"/>
      <c r="CO592" s="3"/>
      <c r="CP592" s="3"/>
      <c r="CQ592" s="3"/>
      <c r="CR592" s="3"/>
      <c r="CS592" s="3"/>
      <c r="CT592" s="3"/>
      <c r="CU592" s="3"/>
      <c r="CV592" s="3"/>
      <c r="CW592" s="3"/>
      <c r="CX592" s="3"/>
      <c r="CY592" s="3"/>
    </row>
    <row r="593" spans="1:103"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c r="AL593" s="3"/>
      <c r="AM593" s="3"/>
      <c r="AN593" s="3"/>
      <c r="AO593" s="3"/>
      <c r="AP593" s="3"/>
      <c r="AQ593" s="3"/>
      <c r="AR593" s="3"/>
      <c r="AS593" s="3"/>
      <c r="AT593" s="3"/>
      <c r="AU593" s="3"/>
      <c r="AV593" s="3"/>
      <c r="AW593" s="3"/>
      <c r="AX593" s="3"/>
      <c r="AY593" s="3"/>
      <c r="AZ593" s="3"/>
      <c r="BA593" s="3"/>
      <c r="BB593" s="3"/>
      <c r="BC593" s="3"/>
      <c r="BD593" s="3"/>
      <c r="BE593" s="3"/>
      <c r="BF593" s="3"/>
      <c r="BG593" s="3"/>
      <c r="BH593" s="3"/>
      <c r="BI593" s="3"/>
      <c r="BJ593" s="3"/>
      <c r="BK593" s="3"/>
      <c r="BL593" s="3"/>
      <c r="BM593" s="3"/>
      <c r="BN593" s="3"/>
      <c r="BO593" s="3"/>
      <c r="BP593" s="3"/>
      <c r="BQ593" s="3"/>
      <c r="BR593" s="3"/>
      <c r="BS593" s="3"/>
      <c r="BT593" s="3"/>
      <c r="BU593" s="3"/>
      <c r="BV593" s="3"/>
      <c r="BW593" s="3"/>
      <c r="BX593" s="3"/>
      <c r="BY593" s="3"/>
      <c r="BZ593" s="3"/>
      <c r="CA593" s="3"/>
      <c r="CB593" s="3"/>
      <c r="CC593" s="3"/>
      <c r="CD593" s="3"/>
      <c r="CE593" s="3"/>
      <c r="CF593" s="3"/>
      <c r="CG593" s="3"/>
      <c r="CH593" s="3"/>
      <c r="CI593" s="3"/>
      <c r="CJ593" s="3"/>
      <c r="CK593" s="3"/>
      <c r="CL593" s="3"/>
      <c r="CM593" s="3"/>
      <c r="CN593" s="3"/>
      <c r="CO593" s="3"/>
      <c r="CP593" s="3"/>
      <c r="CQ593" s="3"/>
      <c r="CR593" s="3"/>
      <c r="CS593" s="3"/>
      <c r="CT593" s="3"/>
      <c r="CU593" s="3"/>
      <c r="CV593" s="3"/>
      <c r="CW593" s="3"/>
      <c r="CX593" s="3"/>
      <c r="CY593" s="3"/>
    </row>
    <row r="594" spans="1:103"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c r="AL594" s="3"/>
      <c r="AM594" s="3"/>
      <c r="AN594" s="3"/>
      <c r="AO594" s="3"/>
      <c r="AP594" s="3"/>
      <c r="AQ594" s="3"/>
      <c r="AR594" s="3"/>
      <c r="AS594" s="3"/>
      <c r="AT594" s="3"/>
      <c r="AU594" s="3"/>
      <c r="AV594" s="3"/>
      <c r="AW594" s="3"/>
      <c r="AX594" s="3"/>
      <c r="AY594" s="3"/>
      <c r="AZ594" s="3"/>
      <c r="BA594" s="3"/>
      <c r="BB594" s="3"/>
      <c r="BC594" s="3"/>
      <c r="BD594" s="3"/>
      <c r="BE594" s="3"/>
      <c r="BF594" s="3"/>
      <c r="BG594" s="3"/>
      <c r="BH594" s="3"/>
      <c r="BI594" s="3"/>
      <c r="BJ594" s="3"/>
      <c r="BK594" s="3"/>
      <c r="BL594" s="3"/>
      <c r="BM594" s="3"/>
      <c r="BN594" s="3"/>
      <c r="BO594" s="3"/>
      <c r="BP594" s="3"/>
      <c r="BQ594" s="3"/>
      <c r="BR594" s="3"/>
      <c r="BS594" s="3"/>
      <c r="BT594" s="3"/>
      <c r="BU594" s="3"/>
      <c r="BV594" s="3"/>
      <c r="BW594" s="3"/>
      <c r="BX594" s="3"/>
      <c r="BY594" s="3"/>
      <c r="BZ594" s="3"/>
      <c r="CA594" s="3"/>
      <c r="CB594" s="3"/>
      <c r="CC594" s="3"/>
      <c r="CD594" s="3"/>
      <c r="CE594" s="3"/>
      <c r="CF594" s="3"/>
      <c r="CG594" s="3"/>
      <c r="CH594" s="3"/>
      <c r="CI594" s="3"/>
      <c r="CJ594" s="3"/>
      <c r="CK594" s="3"/>
      <c r="CL594" s="3"/>
      <c r="CM594" s="3"/>
      <c r="CN594" s="3"/>
      <c r="CO594" s="3"/>
      <c r="CP594" s="3"/>
      <c r="CQ594" s="3"/>
      <c r="CR594" s="3"/>
      <c r="CS594" s="3"/>
      <c r="CT594" s="3"/>
      <c r="CU594" s="3"/>
      <c r="CV594" s="3"/>
      <c r="CW594" s="3"/>
      <c r="CX594" s="3"/>
      <c r="CY594" s="3"/>
    </row>
    <row r="595" spans="1:103"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c r="AL595" s="3"/>
      <c r="AM595" s="3"/>
      <c r="AN595" s="3"/>
      <c r="AO595" s="3"/>
      <c r="AP595" s="3"/>
      <c r="AQ595" s="3"/>
      <c r="AR595" s="3"/>
      <c r="AS595" s="3"/>
      <c r="AT595" s="3"/>
      <c r="AU595" s="3"/>
      <c r="AV595" s="3"/>
      <c r="AW595" s="3"/>
      <c r="AX595" s="3"/>
      <c r="AY595" s="3"/>
      <c r="AZ595" s="3"/>
      <c r="BA595" s="3"/>
      <c r="BB595" s="3"/>
      <c r="BC595" s="3"/>
      <c r="BD595" s="3"/>
      <c r="BE595" s="3"/>
      <c r="BF595" s="3"/>
      <c r="BG595" s="3"/>
      <c r="BH595" s="3"/>
      <c r="BI595" s="3"/>
      <c r="BJ595" s="3"/>
      <c r="BK595" s="3"/>
      <c r="BL595" s="3"/>
      <c r="BM595" s="3"/>
      <c r="BN595" s="3"/>
      <c r="BO595" s="3"/>
      <c r="BP595" s="3"/>
      <c r="BQ595" s="3"/>
      <c r="BR595" s="3"/>
      <c r="BS595" s="3"/>
      <c r="BT595" s="3"/>
      <c r="BU595" s="3"/>
      <c r="BV595" s="3"/>
      <c r="BW595" s="3"/>
      <c r="BX595" s="3"/>
      <c r="BY595" s="3"/>
      <c r="BZ595" s="3"/>
      <c r="CA595" s="3"/>
      <c r="CB595" s="3"/>
      <c r="CC595" s="3"/>
      <c r="CD595" s="3"/>
      <c r="CE595" s="3"/>
      <c r="CF595" s="3"/>
      <c r="CG595" s="3"/>
      <c r="CH595" s="3"/>
      <c r="CI595" s="3"/>
      <c r="CJ595" s="3"/>
      <c r="CK595" s="3"/>
      <c r="CL595" s="3"/>
      <c r="CM595" s="3"/>
      <c r="CN595" s="3"/>
      <c r="CO595" s="3"/>
      <c r="CP595" s="3"/>
      <c r="CQ595" s="3"/>
      <c r="CR595" s="3"/>
      <c r="CS595" s="3"/>
      <c r="CT595" s="3"/>
      <c r="CU595" s="3"/>
      <c r="CV595" s="3"/>
      <c r="CW595" s="3"/>
      <c r="CX595" s="3"/>
      <c r="CY595" s="3"/>
    </row>
    <row r="596" spans="1:103"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3"/>
      <c r="AK596" s="3"/>
      <c r="AL596" s="3"/>
      <c r="AM596" s="3"/>
      <c r="AN596" s="3"/>
      <c r="AO596" s="3"/>
      <c r="AP596" s="3"/>
      <c r="AQ596" s="3"/>
      <c r="AR596" s="3"/>
      <c r="AS596" s="3"/>
      <c r="AT596" s="3"/>
      <c r="AU596" s="3"/>
      <c r="AV596" s="3"/>
      <c r="AW596" s="3"/>
      <c r="AX596" s="3"/>
      <c r="AY596" s="3"/>
      <c r="AZ596" s="3"/>
      <c r="BA596" s="3"/>
      <c r="BB596" s="3"/>
      <c r="BC596" s="3"/>
      <c r="BD596" s="3"/>
      <c r="BE596" s="3"/>
      <c r="BF596" s="3"/>
      <c r="BG596" s="3"/>
      <c r="BH596" s="3"/>
      <c r="BI596" s="3"/>
      <c r="BJ596" s="3"/>
      <c r="BK596" s="3"/>
      <c r="BL596" s="3"/>
      <c r="BM596" s="3"/>
      <c r="BN596" s="3"/>
      <c r="BO596" s="3"/>
      <c r="BP596" s="3"/>
      <c r="BQ596" s="3"/>
      <c r="BR596" s="3"/>
      <c r="BS596" s="3"/>
      <c r="BT596" s="3"/>
      <c r="BU596" s="3"/>
      <c r="BV596" s="3"/>
      <c r="BW596" s="3"/>
      <c r="BX596" s="3"/>
      <c r="BY596" s="3"/>
      <c r="BZ596" s="3"/>
      <c r="CA596" s="3"/>
      <c r="CB596" s="3"/>
      <c r="CC596" s="3"/>
      <c r="CD596" s="3"/>
      <c r="CE596" s="3"/>
      <c r="CF596" s="3"/>
      <c r="CG596" s="3"/>
      <c r="CH596" s="3"/>
      <c r="CI596" s="3"/>
      <c r="CJ596" s="3"/>
      <c r="CK596" s="3"/>
      <c r="CL596" s="3"/>
      <c r="CM596" s="3"/>
      <c r="CN596" s="3"/>
      <c r="CO596" s="3"/>
      <c r="CP596" s="3"/>
      <c r="CQ596" s="3"/>
      <c r="CR596" s="3"/>
      <c r="CS596" s="3"/>
      <c r="CT596" s="3"/>
      <c r="CU596" s="3"/>
      <c r="CV596" s="3"/>
      <c r="CW596" s="3"/>
      <c r="CX596" s="3"/>
      <c r="CY596" s="3"/>
    </row>
    <row r="597" spans="1:103"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3"/>
      <c r="AK597" s="3"/>
      <c r="AL597" s="3"/>
      <c r="AM597" s="3"/>
      <c r="AN597" s="3"/>
      <c r="AO597" s="3"/>
      <c r="AP597" s="3"/>
      <c r="AQ597" s="3"/>
      <c r="AR597" s="3"/>
      <c r="AS597" s="3"/>
      <c r="AT597" s="3"/>
      <c r="AU597" s="3"/>
      <c r="AV597" s="3"/>
      <c r="AW597" s="3"/>
      <c r="AX597" s="3"/>
      <c r="AY597" s="3"/>
      <c r="AZ597" s="3"/>
      <c r="BA597" s="3"/>
      <c r="BB597" s="3"/>
      <c r="BC597" s="3"/>
      <c r="BD597" s="3"/>
      <c r="BE597" s="3"/>
      <c r="BF597" s="3"/>
      <c r="BG597" s="3"/>
      <c r="BH597" s="3"/>
      <c r="BI597" s="3"/>
      <c r="BJ597" s="3"/>
      <c r="BK597" s="3"/>
      <c r="BL597" s="3"/>
      <c r="BM597" s="3"/>
      <c r="BN597" s="3"/>
      <c r="BO597" s="3"/>
      <c r="BP597" s="3"/>
      <c r="BQ597" s="3"/>
      <c r="BR597" s="3"/>
      <c r="BS597" s="3"/>
      <c r="BT597" s="3"/>
      <c r="BU597" s="3"/>
      <c r="BV597" s="3"/>
      <c r="BW597" s="3"/>
      <c r="BX597" s="3"/>
      <c r="BY597" s="3"/>
      <c r="BZ597" s="3"/>
      <c r="CA597" s="3"/>
      <c r="CB597" s="3"/>
      <c r="CC597" s="3"/>
      <c r="CD597" s="3"/>
      <c r="CE597" s="3"/>
      <c r="CF597" s="3"/>
      <c r="CG597" s="3"/>
      <c r="CH597" s="3"/>
      <c r="CI597" s="3"/>
      <c r="CJ597" s="3"/>
      <c r="CK597" s="3"/>
      <c r="CL597" s="3"/>
      <c r="CM597" s="3"/>
      <c r="CN597" s="3"/>
      <c r="CO597" s="3"/>
      <c r="CP597" s="3"/>
      <c r="CQ597" s="3"/>
      <c r="CR597" s="3"/>
      <c r="CS597" s="3"/>
      <c r="CT597" s="3"/>
      <c r="CU597" s="3"/>
      <c r="CV597" s="3"/>
      <c r="CW597" s="3"/>
      <c r="CX597" s="3"/>
      <c r="CY597" s="3"/>
    </row>
    <row r="598" spans="1:103"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3"/>
      <c r="AK598" s="3"/>
      <c r="AL598" s="3"/>
      <c r="AM598" s="3"/>
      <c r="AN598" s="3"/>
      <c r="AO598" s="3"/>
      <c r="AP598" s="3"/>
      <c r="AQ598" s="3"/>
      <c r="AR598" s="3"/>
      <c r="AS598" s="3"/>
      <c r="AT598" s="3"/>
      <c r="AU598" s="3"/>
      <c r="AV598" s="3"/>
      <c r="AW598" s="3"/>
      <c r="AX598" s="3"/>
      <c r="AY598" s="3"/>
      <c r="AZ598" s="3"/>
      <c r="BA598" s="3"/>
      <c r="BB598" s="3"/>
      <c r="BC598" s="3"/>
      <c r="BD598" s="3"/>
      <c r="BE598" s="3"/>
      <c r="BF598" s="3"/>
      <c r="BG598" s="3"/>
      <c r="BH598" s="3"/>
      <c r="BI598" s="3"/>
      <c r="BJ598" s="3"/>
      <c r="BK598" s="3"/>
      <c r="BL598" s="3"/>
      <c r="BM598" s="3"/>
      <c r="BN598" s="3"/>
      <c r="BO598" s="3"/>
      <c r="BP598" s="3"/>
      <c r="BQ598" s="3"/>
      <c r="BR598" s="3"/>
      <c r="BS598" s="3"/>
      <c r="BT598" s="3"/>
      <c r="BU598" s="3"/>
      <c r="BV598" s="3"/>
      <c r="BW598" s="3"/>
      <c r="BX598" s="3"/>
      <c r="BY598" s="3"/>
      <c r="BZ598" s="3"/>
      <c r="CA598" s="3"/>
      <c r="CB598" s="3"/>
      <c r="CC598" s="3"/>
      <c r="CD598" s="3"/>
      <c r="CE598" s="3"/>
      <c r="CF598" s="3"/>
      <c r="CG598" s="3"/>
      <c r="CH598" s="3"/>
      <c r="CI598" s="3"/>
      <c r="CJ598" s="3"/>
      <c r="CK598" s="3"/>
      <c r="CL598" s="3"/>
      <c r="CM598" s="3"/>
      <c r="CN598" s="3"/>
      <c r="CO598" s="3"/>
      <c r="CP598" s="3"/>
      <c r="CQ598" s="3"/>
      <c r="CR598" s="3"/>
      <c r="CS598" s="3"/>
      <c r="CT598" s="3"/>
      <c r="CU598" s="3"/>
      <c r="CV598" s="3"/>
      <c r="CW598" s="3"/>
      <c r="CX598" s="3"/>
      <c r="CY598" s="3"/>
    </row>
    <row r="599" spans="1:103" x14ac:dyDescent="0.2">
      <c r="A599" s="3"/>
      <c r="B599" s="3"/>
      <c r="C599" s="3"/>
      <c r="D599" s="3"/>
      <c r="E599" s="3"/>
      <c r="F599" s="3"/>
      <c r="G599" s="3"/>
      <c r="H599" s="3"/>
      <c r="I599" s="3"/>
      <c r="J599" s="3"/>
      <c r="K599" s="3"/>
      <c r="P599" s="3"/>
      <c r="Q599" s="3"/>
      <c r="R599" s="3"/>
      <c r="S599" s="3"/>
      <c r="T599" s="3"/>
      <c r="U599" s="3"/>
      <c r="V599" s="3"/>
      <c r="W599" s="3"/>
      <c r="X599" s="3"/>
      <c r="Y599" s="3"/>
      <c r="Z599" s="3"/>
      <c r="AA599" s="3"/>
      <c r="AB599" s="3"/>
      <c r="AC599" s="3"/>
      <c r="AD599" s="3"/>
      <c r="AE599" s="3"/>
      <c r="AF599" s="3"/>
      <c r="AG599" s="3"/>
      <c r="AH599" s="3"/>
      <c r="AI599" s="3"/>
      <c r="AJ599" s="3"/>
      <c r="AK599" s="3"/>
      <c r="AL599" s="3"/>
      <c r="AM599" s="3"/>
      <c r="AN599" s="3"/>
      <c r="AO599" s="3"/>
      <c r="AP599" s="3"/>
      <c r="AQ599" s="3"/>
      <c r="AR599" s="3"/>
      <c r="AS599" s="3"/>
      <c r="AT599" s="3"/>
      <c r="AU599" s="3"/>
      <c r="AV599" s="3"/>
      <c r="AW599" s="3"/>
      <c r="AX599" s="3"/>
      <c r="AY599" s="3"/>
      <c r="AZ599" s="3"/>
      <c r="BA599" s="3"/>
      <c r="BB599" s="3"/>
      <c r="BC599" s="3"/>
      <c r="BD599" s="3"/>
      <c r="BE599" s="3"/>
      <c r="BF599" s="3"/>
      <c r="BG599" s="3"/>
      <c r="BH599" s="3"/>
      <c r="BI599" s="3"/>
      <c r="BJ599" s="3"/>
      <c r="BK599" s="3"/>
      <c r="BL599" s="3"/>
      <c r="BM599" s="3"/>
      <c r="BN599" s="3"/>
      <c r="BO599" s="3"/>
      <c r="BP599" s="3"/>
      <c r="BQ599" s="3"/>
      <c r="BR599" s="3"/>
      <c r="BS599" s="3"/>
      <c r="BT599" s="3"/>
      <c r="BU599" s="3"/>
      <c r="BV599" s="3"/>
      <c r="BW599" s="3"/>
      <c r="BX599" s="3"/>
      <c r="BY599" s="3"/>
      <c r="BZ599" s="3"/>
      <c r="CA599" s="3"/>
      <c r="CB599" s="3"/>
      <c r="CC599" s="3"/>
      <c r="CD599" s="3"/>
      <c r="CE599" s="3"/>
      <c r="CF599" s="3"/>
      <c r="CG599" s="3"/>
      <c r="CH599" s="3"/>
      <c r="CI599" s="3"/>
      <c r="CJ599" s="3"/>
      <c r="CK599" s="3"/>
      <c r="CL599" s="3"/>
      <c r="CM599" s="3"/>
      <c r="CN599" s="3"/>
      <c r="CO599" s="3"/>
      <c r="CP599" s="3"/>
      <c r="CQ599" s="3"/>
      <c r="CR599" s="3"/>
      <c r="CS599" s="3"/>
      <c r="CT599" s="3"/>
      <c r="CU599" s="3"/>
      <c r="CV599" s="3"/>
      <c r="CW599" s="3"/>
      <c r="CX599" s="3"/>
      <c r="CY599" s="3"/>
    </row>
    <row r="600" spans="1:103" x14ac:dyDescent="0.2">
      <c r="A600" s="3"/>
      <c r="B600" s="3"/>
      <c r="C600" s="3"/>
      <c r="D600" s="3"/>
      <c r="E600" s="3"/>
      <c r="F600" s="3"/>
      <c r="G600" s="3"/>
      <c r="H600" s="3"/>
      <c r="I600" s="3"/>
      <c r="J600" s="3"/>
      <c r="K600" s="3"/>
    </row>
    <row r="601" spans="1:103" x14ac:dyDescent="0.2">
      <c r="A601" s="3"/>
      <c r="B601" s="3"/>
      <c r="C601" s="3"/>
      <c r="D601" s="3"/>
      <c r="E601" s="3"/>
      <c r="F601" s="3"/>
      <c r="G601" s="3"/>
      <c r="H601" s="3"/>
      <c r="I601" s="3"/>
      <c r="J601" s="3"/>
      <c r="K601" s="3"/>
    </row>
    <row r="602" spans="1:103" x14ac:dyDescent="0.2">
      <c r="A602" s="3"/>
      <c r="B602" s="3"/>
      <c r="C602" s="3"/>
      <c r="D602" s="3"/>
      <c r="E602" s="3"/>
      <c r="F602" s="3"/>
      <c r="G602" s="3"/>
      <c r="H602" s="3"/>
      <c r="I602" s="3"/>
      <c r="J602" s="3"/>
      <c r="K602" s="3"/>
    </row>
    <row r="603" spans="1:103" x14ac:dyDescent="0.2">
      <c r="A603" s="3"/>
      <c r="B603" s="3"/>
      <c r="C603" s="3"/>
      <c r="D603" s="3"/>
      <c r="E603" s="3"/>
      <c r="F603" s="3"/>
      <c r="G603" s="3"/>
      <c r="H603" s="3"/>
      <c r="I603" s="3"/>
      <c r="J603" s="3"/>
      <c r="K603" s="3"/>
    </row>
    <row r="604" spans="1:103" x14ac:dyDescent="0.2">
      <c r="A604" s="3"/>
      <c r="B604" s="3"/>
      <c r="C604" s="3"/>
      <c r="D604" s="3"/>
      <c r="E604" s="3"/>
      <c r="F604" s="3"/>
      <c r="G604" s="3"/>
      <c r="H604" s="3"/>
      <c r="I604" s="3"/>
      <c r="J604" s="3"/>
      <c r="K604" s="3"/>
    </row>
    <row r="605" spans="1:103" x14ac:dyDescent="0.2">
      <c r="A605" s="3"/>
      <c r="B605" s="3"/>
      <c r="C605" s="3"/>
      <c r="D605" s="3"/>
      <c r="E605" s="3"/>
      <c r="F605" s="3"/>
      <c r="G605" s="3"/>
      <c r="H605" s="3"/>
      <c r="I605" s="3"/>
      <c r="J605" s="3"/>
      <c r="K605" s="3"/>
    </row>
    <row r="606" spans="1:103" x14ac:dyDescent="0.2">
      <c r="A606" s="3"/>
      <c r="B606" s="3"/>
      <c r="C606" s="3"/>
      <c r="D606" s="3"/>
      <c r="E606" s="3"/>
      <c r="F606" s="3"/>
      <c r="G606" s="3"/>
      <c r="H606" s="3"/>
      <c r="I606" s="3"/>
      <c r="J606" s="3"/>
      <c r="K606" s="3"/>
    </row>
    <row r="607" spans="1:103" x14ac:dyDescent="0.2">
      <c r="A607" s="3"/>
      <c r="B607" s="3"/>
      <c r="C607" s="3"/>
      <c r="D607" s="3"/>
      <c r="E607" s="3"/>
      <c r="F607" s="3"/>
      <c r="G607" s="3"/>
      <c r="H607" s="3"/>
      <c r="I607" s="3"/>
      <c r="J607" s="3"/>
      <c r="K607" s="3"/>
    </row>
    <row r="608" spans="1:103" x14ac:dyDescent="0.2">
      <c r="A608" s="3"/>
      <c r="B608" s="3"/>
      <c r="C608" s="3"/>
      <c r="D608" s="3"/>
      <c r="E608" s="3"/>
      <c r="F608" s="3"/>
      <c r="G608" s="3"/>
      <c r="H608" s="3"/>
      <c r="I608" s="3"/>
      <c r="J608" s="3"/>
      <c r="K608" s="3"/>
    </row>
    <row r="609" spans="1:11" x14ac:dyDescent="0.2">
      <c r="A609" s="3"/>
      <c r="B609" s="3"/>
      <c r="C609" s="3"/>
      <c r="D609" s="3"/>
      <c r="E609" s="3"/>
      <c r="F609" s="3"/>
      <c r="G609" s="3"/>
      <c r="H609" s="3"/>
      <c r="I609" s="3"/>
      <c r="J609" s="3"/>
      <c r="K609" s="3"/>
    </row>
    <row r="610" spans="1:11" x14ac:dyDescent="0.2">
      <c r="A610" s="3"/>
      <c r="B610" s="3"/>
      <c r="C610" s="3"/>
      <c r="D610" s="3"/>
      <c r="E610" s="3"/>
      <c r="F610" s="3"/>
      <c r="G610" s="3"/>
      <c r="H610" s="3"/>
      <c r="I610" s="3"/>
      <c r="J610" s="3"/>
      <c r="K610" s="3"/>
    </row>
    <row r="611" spans="1:11" x14ac:dyDescent="0.2">
      <c r="A611" s="3"/>
      <c r="B611" s="3"/>
      <c r="C611" s="3"/>
      <c r="D611" s="3"/>
      <c r="E611" s="3"/>
      <c r="F611" s="3"/>
      <c r="G611" s="3"/>
      <c r="H611" s="3"/>
      <c r="I611" s="3"/>
      <c r="J611" s="3"/>
      <c r="K611" s="3"/>
    </row>
    <row r="612" spans="1:11" x14ac:dyDescent="0.2">
      <c r="A612" s="3"/>
      <c r="B612" s="3"/>
      <c r="C612" s="3"/>
      <c r="D612" s="3"/>
      <c r="E612" s="3"/>
      <c r="F612" s="3"/>
      <c r="G612" s="3"/>
      <c r="H612" s="3"/>
      <c r="I612" s="3"/>
      <c r="J612" s="3"/>
      <c r="K612" s="3"/>
    </row>
    <row r="613" spans="1:11" x14ac:dyDescent="0.2">
      <c r="A613" s="3"/>
      <c r="B613" s="3"/>
      <c r="C613" s="3"/>
      <c r="D613" s="3"/>
      <c r="E613" s="3"/>
      <c r="F613" s="3"/>
      <c r="G613" s="3"/>
      <c r="H613" s="3"/>
      <c r="I613" s="3"/>
      <c r="J613" s="3"/>
      <c r="K613" s="3"/>
    </row>
    <row r="614" spans="1:11" x14ac:dyDescent="0.2">
      <c r="A614" s="3"/>
      <c r="B614" s="3"/>
      <c r="C614" s="3"/>
      <c r="D614" s="3"/>
      <c r="E614" s="3"/>
      <c r="F614" s="3"/>
      <c r="G614" s="3"/>
      <c r="H614" s="3"/>
      <c r="I614" s="3"/>
      <c r="J614" s="3"/>
      <c r="K614" s="3"/>
    </row>
    <row r="615" spans="1:11" x14ac:dyDescent="0.2">
      <c r="A615" s="3"/>
      <c r="B615" s="3"/>
      <c r="C615" s="3"/>
      <c r="D615" s="3"/>
      <c r="E615" s="3"/>
      <c r="F615" s="3"/>
      <c r="G615" s="3"/>
      <c r="H615" s="3"/>
      <c r="I615" s="3"/>
      <c r="J615" s="3"/>
      <c r="K615" s="3"/>
    </row>
    <row r="616" spans="1:11" x14ac:dyDescent="0.2">
      <c r="A616" s="3"/>
      <c r="B616" s="3"/>
      <c r="C616" s="3"/>
      <c r="D616" s="3"/>
      <c r="E616" s="3"/>
      <c r="F616" s="3"/>
      <c r="G616" s="3"/>
      <c r="H616" s="3"/>
      <c r="I616" s="3"/>
      <c r="J616" s="3"/>
      <c r="K616" s="3"/>
    </row>
    <row r="617" spans="1:11" x14ac:dyDescent="0.2">
      <c r="A617" s="3"/>
      <c r="B617" s="3"/>
      <c r="C617" s="3"/>
      <c r="D617" s="3"/>
      <c r="E617" s="3"/>
      <c r="F617" s="3"/>
      <c r="G617" s="3"/>
      <c r="H617" s="3"/>
      <c r="I617" s="3"/>
      <c r="J617" s="3"/>
      <c r="K617" s="3"/>
    </row>
    <row r="618" spans="1:11" x14ac:dyDescent="0.2">
      <c r="A618" s="3"/>
      <c r="B618" s="3"/>
      <c r="C618" s="3"/>
      <c r="D618" s="3"/>
      <c r="E618" s="3"/>
      <c r="F618" s="3"/>
      <c r="G618" s="3"/>
      <c r="H618" s="3"/>
      <c r="I618" s="3"/>
      <c r="J618" s="3"/>
      <c r="K618" s="3"/>
    </row>
    <row r="619" spans="1:11" x14ac:dyDescent="0.2">
      <c r="A619" s="3"/>
      <c r="B619" s="3"/>
      <c r="C619" s="3"/>
      <c r="D619" s="3"/>
      <c r="E619" s="3"/>
      <c r="F619" s="3"/>
      <c r="G619" s="3"/>
      <c r="H619" s="3"/>
      <c r="I619" s="3"/>
      <c r="J619" s="3"/>
      <c r="K619" s="3"/>
    </row>
    <row r="620" spans="1:11" x14ac:dyDescent="0.2">
      <c r="A620" s="3"/>
      <c r="B620" s="3"/>
      <c r="C620" s="3"/>
      <c r="D620" s="3"/>
      <c r="E620" s="3"/>
      <c r="F620" s="3"/>
      <c r="G620" s="3"/>
      <c r="H620" s="3"/>
      <c r="I620" s="3"/>
      <c r="J620" s="3"/>
      <c r="K620" s="3"/>
    </row>
    <row r="621" spans="1:11" x14ac:dyDescent="0.2">
      <c r="A621" s="3"/>
      <c r="B621" s="3"/>
      <c r="C621" s="3"/>
      <c r="D621" s="3"/>
      <c r="E621" s="3"/>
      <c r="F621" s="3"/>
      <c r="G621" s="3"/>
      <c r="H621" s="3"/>
      <c r="I621" s="3"/>
      <c r="J621" s="3"/>
      <c r="K621" s="3"/>
    </row>
    <row r="622" spans="1:11" x14ac:dyDescent="0.2">
      <c r="A622" s="3"/>
      <c r="B622" s="3"/>
      <c r="C622" s="3"/>
      <c r="D622" s="3"/>
      <c r="E622" s="3"/>
      <c r="F622" s="3"/>
      <c r="G622" s="3"/>
      <c r="H622" s="3"/>
      <c r="I622" s="3"/>
      <c r="J622" s="3"/>
      <c r="K622" s="3"/>
    </row>
    <row r="623" spans="1:11" x14ac:dyDescent="0.2">
      <c r="A623" s="3"/>
      <c r="B623" s="3"/>
      <c r="C623" s="3"/>
      <c r="D623" s="3"/>
      <c r="E623" s="3"/>
      <c r="F623" s="3"/>
      <c r="G623" s="3"/>
      <c r="H623" s="3"/>
      <c r="I623" s="3"/>
      <c r="J623" s="3"/>
      <c r="K623" s="3"/>
    </row>
    <row r="624" spans="1:11" x14ac:dyDescent="0.2">
      <c r="A624" s="3"/>
      <c r="B624" s="3"/>
      <c r="C624" s="3"/>
      <c r="D624" s="3"/>
      <c r="E624" s="3"/>
      <c r="F624" s="3"/>
      <c r="G624" s="3"/>
      <c r="H624" s="3"/>
      <c r="I624" s="3"/>
      <c r="J624" s="3"/>
      <c r="K624" s="3"/>
    </row>
    <row r="625" spans="1:11" x14ac:dyDescent="0.2">
      <c r="A625" s="3"/>
      <c r="B625" s="3"/>
      <c r="C625" s="3"/>
      <c r="D625" s="3"/>
      <c r="E625" s="3"/>
      <c r="F625" s="3"/>
      <c r="G625" s="3"/>
      <c r="H625" s="3"/>
      <c r="I625" s="3"/>
      <c r="J625" s="3"/>
      <c r="K625" s="3"/>
    </row>
    <row r="626" spans="1:11" x14ac:dyDescent="0.2">
      <c r="A626" s="3"/>
      <c r="B626" s="3"/>
      <c r="C626" s="3"/>
      <c r="D626" s="3"/>
      <c r="E626" s="3"/>
      <c r="F626" s="3"/>
      <c r="G626" s="3"/>
      <c r="H626" s="3"/>
      <c r="I626" s="3"/>
      <c r="J626" s="3"/>
      <c r="K626" s="3"/>
    </row>
    <row r="627" spans="1:11" x14ac:dyDescent="0.2">
      <c r="A627" s="3"/>
      <c r="B627" s="3"/>
      <c r="C627" s="3"/>
      <c r="D627" s="3"/>
      <c r="E627" s="3"/>
      <c r="F627" s="3"/>
      <c r="G627" s="3"/>
      <c r="H627" s="3"/>
      <c r="I627" s="3"/>
      <c r="J627" s="3"/>
      <c r="K627" s="3"/>
    </row>
    <row r="628" spans="1:11" x14ac:dyDescent="0.2">
      <c r="A628" s="3"/>
      <c r="B628" s="3"/>
      <c r="C628" s="3"/>
      <c r="D628" s="3"/>
      <c r="E628" s="3"/>
      <c r="F628" s="3"/>
      <c r="G628" s="3"/>
      <c r="H628" s="3"/>
      <c r="I628" s="3"/>
      <c r="J628" s="3"/>
      <c r="K628" s="3"/>
    </row>
    <row r="629" spans="1:11" x14ac:dyDescent="0.2">
      <c r="A629" s="3"/>
      <c r="B629" s="3"/>
      <c r="C629" s="3"/>
      <c r="D629" s="3"/>
      <c r="E629" s="3"/>
      <c r="F629" s="3"/>
      <c r="G629" s="3"/>
      <c r="H629" s="3"/>
      <c r="I629" s="3"/>
      <c r="J629" s="3"/>
      <c r="K629" s="3"/>
    </row>
    <row r="630" spans="1:11" x14ac:dyDescent="0.2">
      <c r="A630" s="3"/>
      <c r="B630" s="3"/>
      <c r="C630" s="3"/>
      <c r="D630" s="3"/>
      <c r="E630" s="3"/>
      <c r="F630" s="3"/>
      <c r="G630" s="3"/>
      <c r="H630" s="3"/>
      <c r="I630" s="3"/>
      <c r="J630" s="3"/>
      <c r="K630" s="3"/>
    </row>
    <row r="631" spans="1:11" x14ac:dyDescent="0.2">
      <c r="A631" s="3"/>
      <c r="B631" s="3"/>
      <c r="C631" s="3"/>
      <c r="D631" s="3"/>
      <c r="E631" s="3"/>
      <c r="F631" s="3"/>
      <c r="G631" s="3"/>
      <c r="H631" s="3"/>
      <c r="I631" s="3"/>
      <c r="J631" s="3"/>
      <c r="K631" s="3"/>
    </row>
    <row r="632" spans="1:11" x14ac:dyDescent="0.2">
      <c r="A632" s="3"/>
      <c r="B632" s="3"/>
      <c r="C632" s="3"/>
      <c r="D632" s="3"/>
      <c r="E632" s="3"/>
      <c r="F632" s="3"/>
      <c r="G632" s="3"/>
      <c r="H632" s="3"/>
      <c r="I632" s="3"/>
      <c r="J632" s="3"/>
      <c r="K632" s="3"/>
    </row>
    <row r="633" spans="1:11" x14ac:dyDescent="0.2">
      <c r="A633" s="3"/>
      <c r="B633" s="3"/>
      <c r="C633" s="3"/>
      <c r="D633" s="3"/>
      <c r="E633" s="3"/>
      <c r="F633" s="3"/>
      <c r="G633" s="3"/>
      <c r="H633" s="3"/>
      <c r="I633" s="3"/>
      <c r="J633" s="3"/>
      <c r="K633" s="3"/>
    </row>
    <row r="634" spans="1:11" x14ac:dyDescent="0.2">
      <c r="A634" s="3"/>
      <c r="B634" s="3"/>
      <c r="C634" s="3"/>
      <c r="D634" s="3"/>
      <c r="E634" s="3"/>
      <c r="F634" s="3"/>
      <c r="G634" s="3"/>
      <c r="H634" s="3"/>
      <c r="I634" s="3"/>
      <c r="J634" s="3"/>
      <c r="K634" s="3"/>
    </row>
    <row r="635" spans="1:11" x14ac:dyDescent="0.2">
      <c r="A635" s="3"/>
      <c r="B635" s="3"/>
      <c r="C635" s="3"/>
      <c r="D635" s="3"/>
      <c r="E635" s="3"/>
      <c r="F635" s="3"/>
      <c r="G635" s="3"/>
      <c r="H635" s="3"/>
      <c r="I635" s="3"/>
      <c r="J635" s="3"/>
      <c r="K635" s="3"/>
    </row>
    <row r="636" spans="1:11" x14ac:dyDescent="0.2">
      <c r="A636" s="3"/>
      <c r="B636" s="3"/>
      <c r="C636" s="3"/>
      <c r="D636" s="3"/>
      <c r="E636" s="3"/>
      <c r="F636" s="3"/>
      <c r="G636" s="3"/>
      <c r="H636" s="3"/>
      <c r="I636" s="3"/>
      <c r="J636" s="3"/>
      <c r="K636" s="3"/>
    </row>
    <row r="637" spans="1:11" x14ac:dyDescent="0.2">
      <c r="A637" s="3"/>
      <c r="B637" s="3"/>
      <c r="C637" s="3"/>
      <c r="D637" s="3"/>
      <c r="E637" s="3"/>
      <c r="F637" s="3"/>
      <c r="G637" s="3"/>
      <c r="H637" s="3"/>
      <c r="I637" s="3"/>
      <c r="J637" s="3"/>
      <c r="K637" s="3"/>
    </row>
    <row r="638" spans="1:11" x14ac:dyDescent="0.2">
      <c r="A638" s="3"/>
      <c r="B638" s="3"/>
      <c r="C638" s="3"/>
      <c r="D638" s="3"/>
      <c r="E638" s="3"/>
      <c r="F638" s="3"/>
      <c r="G638" s="3"/>
      <c r="H638" s="3"/>
      <c r="I638" s="3"/>
      <c r="J638" s="3"/>
      <c r="K638" s="3"/>
    </row>
    <row r="639" spans="1:11" x14ac:dyDescent="0.2">
      <c r="A639" s="3"/>
      <c r="B639" s="3"/>
      <c r="C639" s="3"/>
      <c r="D639" s="3"/>
      <c r="E639" s="3"/>
      <c r="F639" s="3"/>
      <c r="G639" s="3"/>
      <c r="H639" s="3"/>
      <c r="I639" s="3"/>
      <c r="J639" s="3"/>
      <c r="K639" s="3"/>
    </row>
    <row r="640" spans="1:11" x14ac:dyDescent="0.2">
      <c r="A640" s="3"/>
      <c r="B640" s="3"/>
      <c r="C640" s="3"/>
      <c r="D640" s="3"/>
      <c r="E640" s="3"/>
      <c r="F640" s="3"/>
      <c r="G640" s="3"/>
      <c r="H640" s="3"/>
      <c r="I640" s="3"/>
      <c r="J640" s="3"/>
      <c r="K640" s="3"/>
    </row>
    <row r="641" spans="1:11" x14ac:dyDescent="0.2">
      <c r="A641" s="3"/>
      <c r="B641" s="3"/>
      <c r="C641" s="3"/>
      <c r="D641" s="3"/>
      <c r="E641" s="3"/>
      <c r="F641" s="3"/>
      <c r="G641" s="3"/>
      <c r="H641" s="3"/>
      <c r="I641" s="3"/>
      <c r="J641" s="3"/>
      <c r="K641" s="3"/>
    </row>
    <row r="642" spans="1:11" x14ac:dyDescent="0.2">
      <c r="A642" s="3"/>
      <c r="B642" s="3"/>
      <c r="C642" s="3"/>
      <c r="D642" s="3"/>
      <c r="E642" s="3"/>
      <c r="F642" s="3"/>
      <c r="G642" s="3"/>
      <c r="H642" s="3"/>
      <c r="I642" s="3"/>
      <c r="J642" s="3"/>
      <c r="K642" s="3"/>
    </row>
    <row r="643" spans="1:11" x14ac:dyDescent="0.2">
      <c r="A643" s="3"/>
      <c r="B643" s="3"/>
      <c r="C643" s="3"/>
      <c r="D643" s="3"/>
      <c r="E643" s="3"/>
      <c r="F643" s="3"/>
      <c r="G643" s="3"/>
      <c r="H643" s="3"/>
      <c r="I643" s="3"/>
      <c r="J643" s="3"/>
      <c r="K643" s="3"/>
    </row>
    <row r="644" spans="1:11" x14ac:dyDescent="0.2">
      <c r="A644" s="3"/>
      <c r="B644" s="3"/>
      <c r="C644" s="3"/>
      <c r="D644" s="3"/>
      <c r="E644" s="3"/>
      <c r="F644" s="3"/>
      <c r="G644" s="3"/>
      <c r="H644" s="3"/>
      <c r="I644" s="3"/>
      <c r="J644" s="3"/>
      <c r="K644" s="3"/>
    </row>
    <row r="645" spans="1:11" x14ac:dyDescent="0.2">
      <c r="A645" s="3"/>
      <c r="B645" s="3"/>
      <c r="C645" s="3"/>
      <c r="D645" s="3"/>
      <c r="E645" s="3"/>
      <c r="F645" s="3"/>
      <c r="G645" s="3"/>
      <c r="H645" s="3"/>
      <c r="I645" s="3"/>
      <c r="J645" s="3"/>
      <c r="K645" s="3"/>
    </row>
    <row r="646" spans="1:11" x14ac:dyDescent="0.2">
      <c r="A646" s="3"/>
      <c r="B646" s="3"/>
      <c r="C646" s="3"/>
      <c r="D646" s="3"/>
      <c r="E646" s="3"/>
      <c r="F646" s="3"/>
      <c r="G646" s="3"/>
      <c r="H646" s="3"/>
      <c r="I646" s="3"/>
      <c r="J646" s="3"/>
      <c r="K646" s="3"/>
    </row>
    <row r="647" spans="1:11" x14ac:dyDescent="0.2">
      <c r="A647" s="3"/>
      <c r="B647" s="3"/>
      <c r="C647" s="3"/>
      <c r="D647" s="3"/>
      <c r="E647" s="3"/>
      <c r="F647" s="3"/>
      <c r="G647" s="3"/>
      <c r="H647" s="3"/>
      <c r="I647" s="3"/>
      <c r="J647" s="3"/>
      <c r="K647" s="3"/>
    </row>
    <row r="648" spans="1:11" x14ac:dyDescent="0.2">
      <c r="A648" s="3"/>
      <c r="B648" s="3"/>
      <c r="C648" s="3"/>
      <c r="D648" s="3"/>
      <c r="E648" s="3"/>
      <c r="F648" s="3"/>
      <c r="G648" s="3"/>
      <c r="H648" s="3"/>
      <c r="I648" s="3"/>
      <c r="J648" s="3"/>
      <c r="K648" s="3"/>
    </row>
    <row r="649" spans="1:11" x14ac:dyDescent="0.2">
      <c r="A649" s="3"/>
      <c r="B649" s="3"/>
      <c r="C649" s="3"/>
      <c r="D649" s="3"/>
      <c r="E649" s="3"/>
      <c r="F649" s="3"/>
      <c r="G649" s="3"/>
      <c r="H649" s="3"/>
      <c r="I649" s="3"/>
      <c r="J649" s="3"/>
      <c r="K649" s="3"/>
    </row>
    <row r="650" spans="1:11" x14ac:dyDescent="0.2">
      <c r="A650" s="3"/>
      <c r="B650" s="3"/>
      <c r="C650" s="3"/>
      <c r="D650" s="3"/>
      <c r="E650" s="3"/>
      <c r="F650" s="3"/>
      <c r="G650" s="3"/>
      <c r="H650" s="3"/>
      <c r="I650" s="3"/>
      <c r="J650" s="3"/>
      <c r="K650" s="3"/>
    </row>
    <row r="651" spans="1:11" x14ac:dyDescent="0.2">
      <c r="A651" s="3"/>
      <c r="B651" s="3"/>
      <c r="C651" s="3"/>
      <c r="D651" s="3"/>
      <c r="E651" s="3"/>
      <c r="F651" s="3"/>
      <c r="G651" s="3"/>
      <c r="H651" s="3"/>
      <c r="I651" s="3"/>
      <c r="J651" s="3"/>
      <c r="K651" s="3"/>
    </row>
    <row r="652" spans="1:11" x14ac:dyDescent="0.2">
      <c r="A652" s="3"/>
      <c r="B652" s="3"/>
      <c r="C652" s="3"/>
      <c r="D652" s="3"/>
      <c r="E652" s="3"/>
      <c r="F652" s="3"/>
      <c r="G652" s="3"/>
      <c r="H652" s="3"/>
      <c r="I652" s="3"/>
      <c r="J652" s="3"/>
      <c r="K652" s="3"/>
    </row>
    <row r="653" spans="1:11" x14ac:dyDescent="0.2">
      <c r="A653" s="3"/>
      <c r="B653" s="3"/>
      <c r="C653" s="3"/>
      <c r="D653" s="3"/>
      <c r="E653" s="3"/>
      <c r="F653" s="3"/>
      <c r="G653" s="3"/>
      <c r="H653" s="3"/>
      <c r="I653" s="3"/>
      <c r="J653" s="3"/>
      <c r="K653" s="3"/>
    </row>
    <row r="654" spans="1:11" x14ac:dyDescent="0.2">
      <c r="A654" s="3"/>
      <c r="B654" s="3"/>
      <c r="C654" s="3"/>
      <c r="D654" s="3"/>
      <c r="E654" s="3"/>
      <c r="F654" s="3"/>
      <c r="G654" s="3"/>
      <c r="H654" s="3"/>
      <c r="I654" s="3"/>
      <c r="J654" s="3"/>
      <c r="K654" s="3"/>
    </row>
    <row r="655" spans="1:11" x14ac:dyDescent="0.2">
      <c r="A655" s="3"/>
      <c r="B655" s="3"/>
      <c r="C655" s="3"/>
      <c r="D655" s="3"/>
      <c r="E655" s="3"/>
      <c r="F655" s="3"/>
      <c r="G655" s="3"/>
      <c r="H655" s="3"/>
      <c r="I655" s="3"/>
      <c r="J655" s="3"/>
      <c r="K655" s="3"/>
    </row>
    <row r="656" spans="1:11" x14ac:dyDescent="0.2">
      <c r="A656" s="3"/>
      <c r="B656" s="3"/>
      <c r="C656" s="3"/>
      <c r="D656" s="3"/>
      <c r="E656" s="3"/>
      <c r="F656" s="3"/>
      <c r="G656" s="3"/>
      <c r="H656" s="3"/>
      <c r="I656" s="3"/>
      <c r="J656" s="3"/>
      <c r="K656" s="3"/>
    </row>
    <row r="657" spans="1:11" x14ac:dyDescent="0.2">
      <c r="A657" s="3"/>
      <c r="B657" s="3"/>
      <c r="C657" s="3"/>
      <c r="D657" s="3"/>
      <c r="E657" s="3"/>
      <c r="F657" s="3"/>
      <c r="G657" s="3"/>
      <c r="H657" s="3"/>
      <c r="I657" s="3"/>
      <c r="J657" s="3"/>
      <c r="K657" s="3"/>
    </row>
    <row r="658" spans="1:11" x14ac:dyDescent="0.2">
      <c r="A658" s="3"/>
      <c r="B658" s="3"/>
      <c r="C658" s="3"/>
      <c r="D658" s="3"/>
      <c r="E658" s="3"/>
      <c r="F658" s="3"/>
      <c r="G658" s="3"/>
      <c r="H658" s="3"/>
      <c r="I658" s="3"/>
      <c r="J658" s="3"/>
      <c r="K658" s="3"/>
    </row>
    <row r="659" spans="1:11" x14ac:dyDescent="0.2">
      <c r="A659" s="3"/>
      <c r="B659" s="3"/>
      <c r="C659" s="3"/>
      <c r="D659" s="3"/>
      <c r="E659" s="3"/>
      <c r="F659" s="3"/>
      <c r="G659" s="3"/>
      <c r="H659" s="3"/>
      <c r="I659" s="3"/>
      <c r="J659" s="3"/>
      <c r="K659" s="3"/>
    </row>
    <row r="660" spans="1:11" x14ac:dyDescent="0.2">
      <c r="A660" s="3"/>
      <c r="B660" s="3"/>
      <c r="C660" s="3"/>
      <c r="D660" s="3"/>
      <c r="E660" s="3"/>
      <c r="F660" s="3"/>
      <c r="G660" s="3"/>
      <c r="H660" s="3"/>
      <c r="I660" s="3"/>
      <c r="J660" s="3"/>
      <c r="K660" s="3"/>
    </row>
    <row r="661" spans="1:11" x14ac:dyDescent="0.2">
      <c r="A661" s="3"/>
      <c r="B661" s="3"/>
      <c r="C661" s="3"/>
      <c r="D661" s="3"/>
      <c r="E661" s="3"/>
      <c r="F661" s="3"/>
      <c r="G661" s="3"/>
      <c r="H661" s="3"/>
      <c r="I661" s="3"/>
      <c r="J661" s="3"/>
      <c r="K661" s="3"/>
    </row>
    <row r="662" spans="1:11" x14ac:dyDescent="0.2">
      <c r="A662" s="3"/>
      <c r="B662" s="3"/>
      <c r="C662" s="3"/>
      <c r="D662" s="3"/>
      <c r="E662" s="3"/>
      <c r="F662" s="3"/>
      <c r="G662" s="3"/>
      <c r="H662" s="3"/>
      <c r="I662" s="3"/>
      <c r="J662" s="3"/>
      <c r="K662" s="3"/>
    </row>
    <row r="663" spans="1:11" x14ac:dyDescent="0.2">
      <c r="A663" s="3"/>
      <c r="B663" s="3"/>
      <c r="C663" s="3"/>
      <c r="D663" s="3"/>
      <c r="E663" s="3"/>
      <c r="F663" s="3"/>
      <c r="G663" s="3"/>
      <c r="H663" s="3"/>
      <c r="I663" s="3"/>
      <c r="J663" s="3"/>
      <c r="K663" s="3"/>
    </row>
    <row r="664" spans="1:11" x14ac:dyDescent="0.2">
      <c r="A664" s="3"/>
      <c r="B664" s="3"/>
      <c r="C664" s="3"/>
      <c r="D664" s="3"/>
      <c r="E664" s="3"/>
      <c r="F664" s="3"/>
      <c r="G664" s="3"/>
      <c r="H664" s="3"/>
      <c r="I664" s="3"/>
      <c r="J664" s="3"/>
      <c r="K664" s="3"/>
    </row>
    <row r="665" spans="1:11" x14ac:dyDescent="0.2">
      <c r="A665" s="3"/>
      <c r="B665" s="3"/>
      <c r="C665" s="3"/>
      <c r="D665" s="3"/>
      <c r="E665" s="3"/>
      <c r="F665" s="3"/>
      <c r="G665" s="3"/>
      <c r="H665" s="3"/>
      <c r="I665" s="3"/>
      <c r="J665" s="3"/>
      <c r="K665" s="3"/>
    </row>
    <row r="666" spans="1:11" x14ac:dyDescent="0.2">
      <c r="A666" s="3"/>
      <c r="B666" s="3"/>
      <c r="C666" s="3"/>
      <c r="D666" s="3"/>
      <c r="E666" s="3"/>
      <c r="F666" s="3"/>
      <c r="G666" s="3"/>
      <c r="H666" s="3"/>
      <c r="I666" s="3"/>
      <c r="J666" s="3"/>
      <c r="K666" s="3"/>
    </row>
    <row r="667" spans="1:11" x14ac:dyDescent="0.2">
      <c r="A667" s="3"/>
      <c r="B667" s="3"/>
      <c r="C667" s="3"/>
      <c r="D667" s="3"/>
      <c r="E667" s="3"/>
      <c r="F667" s="3"/>
      <c r="G667" s="3"/>
      <c r="H667" s="3"/>
      <c r="I667" s="3"/>
      <c r="J667" s="3"/>
      <c r="K667" s="3"/>
    </row>
    <row r="668" spans="1:11" x14ac:dyDescent="0.2">
      <c r="A668" s="3"/>
      <c r="B668" s="3"/>
      <c r="C668" s="3"/>
      <c r="D668" s="3"/>
      <c r="E668" s="3"/>
      <c r="F668" s="3"/>
      <c r="G668" s="3"/>
      <c r="H668" s="3"/>
      <c r="I668" s="3"/>
      <c r="J668" s="3"/>
      <c r="K668" s="3"/>
    </row>
    <row r="669" spans="1:11" x14ac:dyDescent="0.2">
      <c r="A669" s="3"/>
      <c r="B669" s="3"/>
      <c r="C669" s="3"/>
      <c r="D669" s="3"/>
      <c r="E669" s="3"/>
      <c r="F669" s="3"/>
      <c r="G669" s="3"/>
      <c r="H669" s="3"/>
      <c r="I669" s="3"/>
      <c r="J669" s="3"/>
      <c r="K669" s="3"/>
    </row>
    <row r="670" spans="1:11" x14ac:dyDescent="0.2">
      <c r="A670" s="3"/>
      <c r="B670" s="3"/>
      <c r="C670" s="3"/>
      <c r="D670" s="3"/>
      <c r="E670" s="3"/>
      <c r="F670" s="3"/>
      <c r="G670" s="3"/>
      <c r="H670" s="3"/>
      <c r="I670" s="3"/>
      <c r="J670" s="3"/>
      <c r="K670" s="3"/>
    </row>
    <row r="671" spans="1:11" x14ac:dyDescent="0.2">
      <c r="A671" s="3"/>
      <c r="B671" s="3"/>
      <c r="C671" s="3"/>
      <c r="D671" s="3"/>
      <c r="E671" s="3"/>
      <c r="F671" s="3"/>
      <c r="G671" s="3"/>
      <c r="H671" s="3"/>
      <c r="I671" s="3"/>
      <c r="J671" s="3"/>
      <c r="K671" s="3"/>
    </row>
    <row r="672" spans="1:11" x14ac:dyDescent="0.2">
      <c r="A672" s="3"/>
      <c r="B672" s="3"/>
      <c r="C672" s="3"/>
      <c r="D672" s="3"/>
      <c r="E672" s="3"/>
      <c r="F672" s="3"/>
      <c r="G672" s="3"/>
      <c r="H672" s="3"/>
      <c r="I672" s="3"/>
      <c r="J672" s="3"/>
      <c r="K672" s="3"/>
    </row>
    <row r="673" spans="1:11" x14ac:dyDescent="0.2">
      <c r="A673" s="3"/>
      <c r="B673" s="3"/>
      <c r="C673" s="3"/>
      <c r="D673" s="3"/>
      <c r="E673" s="3"/>
      <c r="F673" s="3"/>
      <c r="G673" s="3"/>
      <c r="H673" s="3"/>
      <c r="I673" s="3"/>
      <c r="J673" s="3"/>
      <c r="K673" s="3"/>
    </row>
    <row r="674" spans="1:11" x14ac:dyDescent="0.2">
      <c r="A674" s="3"/>
      <c r="B674" s="3"/>
      <c r="C674" s="3"/>
      <c r="D674" s="3"/>
      <c r="E674" s="3"/>
      <c r="F674" s="3"/>
      <c r="G674" s="3"/>
      <c r="H674" s="3"/>
      <c r="I674" s="3"/>
      <c r="J674" s="3"/>
      <c r="K674" s="3"/>
    </row>
    <row r="675" spans="1:11" x14ac:dyDescent="0.2">
      <c r="A675" s="3"/>
      <c r="B675" s="3"/>
      <c r="C675" s="3"/>
      <c r="D675" s="3"/>
      <c r="E675" s="3"/>
      <c r="F675" s="3"/>
      <c r="G675" s="3"/>
      <c r="H675" s="3"/>
      <c r="I675" s="3"/>
      <c r="J675" s="3"/>
      <c r="K675" s="3"/>
    </row>
    <row r="676" spans="1:11" x14ac:dyDescent="0.2">
      <c r="A676" s="3"/>
      <c r="B676" s="3"/>
      <c r="C676" s="3"/>
      <c r="D676" s="3"/>
      <c r="E676" s="3"/>
      <c r="F676" s="3"/>
      <c r="G676" s="3"/>
      <c r="H676" s="3"/>
      <c r="I676" s="3"/>
      <c r="J676" s="3"/>
      <c r="K676" s="3"/>
    </row>
    <row r="677" spans="1:11" x14ac:dyDescent="0.2">
      <c r="A677" s="3"/>
      <c r="B677" s="3"/>
      <c r="C677" s="3"/>
      <c r="D677" s="3"/>
      <c r="E677" s="3"/>
      <c r="F677" s="3"/>
      <c r="G677" s="3"/>
      <c r="H677" s="3"/>
      <c r="I677" s="3"/>
      <c r="J677" s="3"/>
      <c r="K677" s="3"/>
    </row>
    <row r="678" spans="1:11" x14ac:dyDescent="0.2">
      <c r="A678" s="3"/>
      <c r="B678" s="3"/>
      <c r="C678" s="3"/>
      <c r="D678" s="3"/>
      <c r="E678" s="3"/>
      <c r="F678" s="3"/>
      <c r="G678" s="3"/>
      <c r="H678" s="3"/>
      <c r="I678" s="3"/>
      <c r="J678" s="3"/>
      <c r="K678" s="3"/>
    </row>
    <row r="679" spans="1:11" x14ac:dyDescent="0.2">
      <c r="A679" s="3"/>
      <c r="B679" s="3"/>
      <c r="C679" s="3"/>
      <c r="D679" s="3"/>
      <c r="E679" s="3"/>
      <c r="F679" s="3"/>
      <c r="G679" s="3"/>
      <c r="H679" s="3"/>
      <c r="I679" s="3"/>
      <c r="J679" s="3"/>
      <c r="K679" s="3"/>
    </row>
    <row r="680" spans="1:11" x14ac:dyDescent="0.2">
      <c r="A680" s="3"/>
      <c r="B680" s="3"/>
      <c r="C680" s="3"/>
      <c r="D680" s="3"/>
      <c r="E680" s="3"/>
      <c r="F680" s="3"/>
      <c r="G680" s="3"/>
      <c r="H680" s="3"/>
      <c r="I680" s="3"/>
      <c r="J680" s="3"/>
      <c r="K680" s="3"/>
    </row>
    <row r="681" spans="1:11" x14ac:dyDescent="0.2">
      <c r="A681" s="3"/>
      <c r="B681" s="3"/>
      <c r="C681" s="3"/>
      <c r="D681" s="3"/>
      <c r="E681" s="3"/>
      <c r="F681" s="3"/>
      <c r="G681" s="3"/>
      <c r="H681" s="3"/>
      <c r="I681" s="3"/>
      <c r="J681" s="3"/>
      <c r="K681" s="3"/>
    </row>
    <row r="682" spans="1:11" x14ac:dyDescent="0.2">
      <c r="A682" s="3"/>
      <c r="B682" s="3"/>
      <c r="C682" s="3"/>
      <c r="D682" s="3"/>
      <c r="E682" s="3"/>
      <c r="F682" s="3"/>
      <c r="G682" s="3"/>
      <c r="H682" s="3"/>
      <c r="I682" s="3"/>
      <c r="J682" s="3"/>
      <c r="K682" s="3"/>
    </row>
    <row r="683" spans="1:11" x14ac:dyDescent="0.2">
      <c r="A683" s="3"/>
      <c r="B683" s="3"/>
      <c r="C683" s="3"/>
      <c r="D683" s="3"/>
      <c r="E683" s="3"/>
      <c r="F683" s="3"/>
      <c r="G683" s="3"/>
      <c r="H683" s="3"/>
      <c r="I683" s="3"/>
      <c r="J683" s="3"/>
      <c r="K683" s="3"/>
    </row>
    <row r="684" spans="1:11" x14ac:dyDescent="0.2">
      <c r="A684" s="3"/>
      <c r="B684" s="3"/>
      <c r="C684" s="3"/>
      <c r="D684" s="3"/>
      <c r="E684" s="3"/>
      <c r="F684" s="3"/>
      <c r="G684" s="3"/>
      <c r="H684" s="3"/>
      <c r="I684" s="3"/>
      <c r="J684" s="3"/>
      <c r="K684" s="3"/>
    </row>
    <row r="685" spans="1:11" x14ac:dyDescent="0.2">
      <c r="A685" s="3"/>
      <c r="B685" s="3"/>
      <c r="C685" s="3"/>
      <c r="D685" s="3"/>
      <c r="E685" s="3"/>
      <c r="F685" s="3"/>
      <c r="G685" s="3"/>
      <c r="H685" s="3"/>
      <c r="I685" s="3"/>
      <c r="J685" s="3"/>
      <c r="K685" s="3"/>
    </row>
    <row r="686" spans="1:11" x14ac:dyDescent="0.2">
      <c r="A686" s="3"/>
      <c r="B686" s="3"/>
      <c r="C686" s="3"/>
      <c r="D686" s="3"/>
      <c r="E686" s="3"/>
      <c r="F686" s="3"/>
      <c r="G686" s="3"/>
      <c r="H686" s="3"/>
      <c r="I686" s="3"/>
      <c r="J686" s="3"/>
      <c r="K686" s="3"/>
    </row>
    <row r="687" spans="1:11" x14ac:dyDescent="0.2">
      <c r="A687" s="3"/>
      <c r="B687" s="3"/>
      <c r="C687" s="3"/>
      <c r="D687" s="3"/>
      <c r="E687" s="3"/>
      <c r="F687" s="3"/>
      <c r="G687" s="3"/>
      <c r="H687" s="3"/>
      <c r="I687" s="3"/>
      <c r="J687" s="3"/>
      <c r="K687" s="3"/>
    </row>
    <row r="688" spans="1:11" x14ac:dyDescent="0.2">
      <c r="A688" s="3"/>
      <c r="B688" s="3"/>
      <c r="C688" s="3"/>
      <c r="D688" s="3"/>
      <c r="E688" s="3"/>
      <c r="F688" s="3"/>
      <c r="G688" s="3"/>
      <c r="H688" s="3"/>
      <c r="I688" s="3"/>
      <c r="J688" s="3"/>
      <c r="K688" s="3"/>
    </row>
    <row r="689" spans="1:11" x14ac:dyDescent="0.2">
      <c r="A689" s="3"/>
      <c r="B689" s="3"/>
      <c r="C689" s="3"/>
      <c r="D689" s="3"/>
      <c r="E689" s="3"/>
      <c r="F689" s="3"/>
      <c r="G689" s="3"/>
      <c r="H689" s="3"/>
      <c r="I689" s="3"/>
      <c r="J689" s="3"/>
      <c r="K689" s="3"/>
    </row>
    <row r="690" spans="1:11" x14ac:dyDescent="0.2">
      <c r="A690" s="3"/>
      <c r="B690" s="3"/>
      <c r="C690" s="3"/>
      <c r="D690" s="3"/>
      <c r="E690" s="3"/>
      <c r="F690" s="3"/>
      <c r="G690" s="3"/>
      <c r="H690" s="3"/>
      <c r="I690" s="3"/>
      <c r="J690" s="3"/>
      <c r="K690" s="3"/>
    </row>
    <row r="691" spans="1:11" x14ac:dyDescent="0.2">
      <c r="A691" s="3"/>
      <c r="B691" s="3"/>
      <c r="C691" s="3"/>
      <c r="D691" s="3"/>
      <c r="E691" s="3"/>
      <c r="F691" s="3"/>
      <c r="G691" s="3"/>
      <c r="H691" s="3"/>
      <c r="I691" s="3"/>
      <c r="J691" s="3"/>
      <c r="K691" s="3"/>
    </row>
    <row r="692" spans="1:11" x14ac:dyDescent="0.2">
      <c r="A692" s="3"/>
      <c r="B692" s="3"/>
      <c r="C692" s="3"/>
      <c r="D692" s="3"/>
      <c r="E692" s="3"/>
      <c r="F692" s="3"/>
      <c r="G692" s="3"/>
      <c r="H692" s="3"/>
      <c r="I692" s="3"/>
      <c r="J692" s="3"/>
      <c r="K692" s="3"/>
    </row>
    <row r="693" spans="1:11" x14ac:dyDescent="0.2">
      <c r="A693" s="3"/>
      <c r="B693" s="3"/>
      <c r="C693" s="3"/>
      <c r="D693" s="3"/>
      <c r="E693" s="3"/>
      <c r="F693" s="3"/>
      <c r="G693" s="3"/>
      <c r="H693" s="3"/>
      <c r="I693" s="3"/>
      <c r="J693" s="3"/>
      <c r="K693" s="3"/>
    </row>
    <row r="694" spans="1:11" x14ac:dyDescent="0.2">
      <c r="A694" s="3"/>
      <c r="B694" s="3"/>
      <c r="C694" s="3"/>
      <c r="D694" s="3"/>
      <c r="E694" s="3"/>
      <c r="F694" s="3"/>
      <c r="G694" s="3"/>
      <c r="H694" s="3"/>
      <c r="I694" s="3"/>
      <c r="J694" s="3"/>
      <c r="K694" s="3"/>
    </row>
    <row r="695" spans="1:11" x14ac:dyDescent="0.2">
      <c r="A695" s="3"/>
      <c r="B695" s="3"/>
      <c r="C695" s="3"/>
      <c r="D695" s="3"/>
      <c r="E695" s="3"/>
      <c r="F695" s="3"/>
      <c r="G695" s="3"/>
      <c r="H695" s="3"/>
      <c r="I695" s="3"/>
      <c r="J695" s="3"/>
      <c r="K695" s="3"/>
    </row>
    <row r="696" spans="1:11" x14ac:dyDescent="0.2">
      <c r="A696" s="3"/>
      <c r="B696" s="3"/>
      <c r="C696" s="3"/>
      <c r="D696" s="3"/>
      <c r="E696" s="3"/>
      <c r="F696" s="3"/>
      <c r="G696" s="3"/>
      <c r="H696" s="3"/>
      <c r="I696" s="3"/>
      <c r="J696" s="3"/>
      <c r="K696" s="3"/>
    </row>
    <row r="697" spans="1:11" x14ac:dyDescent="0.2">
      <c r="A697" s="3"/>
      <c r="B697" s="3"/>
      <c r="C697" s="3"/>
      <c r="D697" s="3"/>
      <c r="E697" s="3"/>
      <c r="F697" s="3"/>
      <c r="G697" s="3"/>
      <c r="H697" s="3"/>
      <c r="I697" s="3"/>
      <c r="J697" s="3"/>
      <c r="K697" s="3"/>
    </row>
    <row r="698" spans="1:11" x14ac:dyDescent="0.2">
      <c r="A698" s="3"/>
      <c r="B698" s="3"/>
      <c r="C698" s="3"/>
      <c r="D698" s="3"/>
      <c r="E698" s="3"/>
      <c r="F698" s="3"/>
      <c r="G698" s="3"/>
      <c r="H698" s="3"/>
      <c r="I698" s="3"/>
      <c r="J698" s="3"/>
      <c r="K698" s="3"/>
    </row>
    <row r="699" spans="1:11" x14ac:dyDescent="0.2">
      <c r="A699" s="3"/>
      <c r="B699" s="3"/>
      <c r="C699" s="3"/>
      <c r="D699" s="3"/>
      <c r="E699" s="3"/>
      <c r="F699" s="3"/>
      <c r="G699" s="3"/>
      <c r="H699" s="3"/>
      <c r="I699" s="3"/>
      <c r="J699" s="3"/>
      <c r="K699" s="3"/>
    </row>
    <row r="700" spans="1:11" x14ac:dyDescent="0.2">
      <c r="A700" s="3"/>
      <c r="B700" s="3"/>
      <c r="C700" s="3"/>
      <c r="D700" s="3"/>
      <c r="E700" s="3"/>
      <c r="F700" s="3"/>
      <c r="G700" s="3"/>
      <c r="H700" s="3"/>
      <c r="I700" s="3"/>
      <c r="J700" s="3"/>
      <c r="K700" s="3"/>
    </row>
    <row r="701" spans="1:11" x14ac:dyDescent="0.2">
      <c r="A701" s="3"/>
      <c r="B701" s="3"/>
      <c r="C701" s="3"/>
      <c r="D701" s="3"/>
      <c r="E701" s="3"/>
      <c r="F701" s="3"/>
      <c r="G701" s="3"/>
      <c r="H701" s="3"/>
      <c r="I701" s="3"/>
      <c r="J701" s="3"/>
      <c r="K701" s="3"/>
    </row>
    <row r="702" spans="1:11" x14ac:dyDescent="0.2">
      <c r="A702" s="3"/>
      <c r="B702" s="3"/>
      <c r="C702" s="3"/>
      <c r="D702" s="3"/>
      <c r="E702" s="3"/>
      <c r="F702" s="3"/>
      <c r="G702" s="3"/>
      <c r="H702" s="3"/>
      <c r="I702" s="3"/>
      <c r="J702" s="3"/>
      <c r="K702" s="3"/>
    </row>
    <row r="703" spans="1:11" x14ac:dyDescent="0.2">
      <c r="A703" s="3"/>
      <c r="B703" s="3"/>
      <c r="C703" s="3"/>
      <c r="D703" s="3"/>
      <c r="E703" s="3"/>
      <c r="F703" s="3"/>
      <c r="G703" s="3"/>
      <c r="H703" s="3"/>
      <c r="I703" s="3"/>
      <c r="J703" s="3"/>
      <c r="K703" s="3"/>
    </row>
    <row r="704" spans="1:11" x14ac:dyDescent="0.2">
      <c r="A704" s="3"/>
      <c r="B704" s="3"/>
      <c r="C704" s="3"/>
      <c r="D704" s="3"/>
      <c r="E704" s="3"/>
      <c r="F704" s="3"/>
      <c r="G704" s="3"/>
      <c r="H704" s="3"/>
      <c r="I704" s="3"/>
      <c r="J704" s="3"/>
      <c r="K704" s="3"/>
    </row>
    <row r="705" spans="1:11" x14ac:dyDescent="0.2">
      <c r="A705" s="3"/>
      <c r="B705" s="3"/>
      <c r="C705" s="3"/>
      <c r="D705" s="3"/>
      <c r="E705" s="3"/>
      <c r="F705" s="3"/>
      <c r="G705" s="3"/>
      <c r="H705" s="3"/>
      <c r="I705" s="3"/>
      <c r="J705" s="3"/>
      <c r="K705" s="3"/>
    </row>
    <row r="706" spans="1:11" x14ac:dyDescent="0.2">
      <c r="A706" s="3"/>
      <c r="B706" s="3"/>
      <c r="C706" s="3"/>
      <c r="D706" s="3"/>
      <c r="E706" s="3"/>
      <c r="F706" s="3"/>
      <c r="G706" s="3"/>
      <c r="H706" s="3"/>
      <c r="I706" s="3"/>
      <c r="J706" s="3"/>
      <c r="K706" s="3"/>
    </row>
    <row r="707" spans="1:11" x14ac:dyDescent="0.2">
      <c r="A707" s="3"/>
      <c r="B707" s="3"/>
      <c r="C707" s="3"/>
      <c r="D707" s="3"/>
      <c r="E707" s="3"/>
      <c r="F707" s="3"/>
      <c r="G707" s="3"/>
      <c r="H707" s="3"/>
      <c r="I707" s="3"/>
      <c r="J707" s="3"/>
      <c r="K707" s="3"/>
    </row>
    <row r="708" spans="1:11" x14ac:dyDescent="0.2">
      <c r="A708" s="3"/>
      <c r="B708" s="3"/>
      <c r="C708" s="3"/>
      <c r="D708" s="3"/>
      <c r="E708" s="3"/>
      <c r="F708" s="3"/>
      <c r="G708" s="3"/>
      <c r="H708" s="3"/>
      <c r="I708" s="3"/>
      <c r="J708" s="3"/>
      <c r="K708" s="3"/>
    </row>
    <row r="709" spans="1:11" x14ac:dyDescent="0.2">
      <c r="A709" s="3"/>
      <c r="B709" s="3"/>
      <c r="C709" s="3"/>
      <c r="D709" s="3"/>
      <c r="E709" s="3"/>
      <c r="F709" s="3"/>
      <c r="G709" s="3"/>
      <c r="H709" s="3"/>
      <c r="I709" s="3"/>
      <c r="J709" s="3"/>
      <c r="K709" s="3"/>
    </row>
    <row r="710" spans="1:11" x14ac:dyDescent="0.2">
      <c r="A710" s="3"/>
      <c r="B710" s="3"/>
      <c r="C710" s="3"/>
      <c r="D710" s="3"/>
      <c r="E710" s="3"/>
      <c r="F710" s="3"/>
      <c r="G710" s="3"/>
      <c r="H710" s="3"/>
      <c r="I710" s="3"/>
      <c r="J710" s="3"/>
      <c r="K710" s="3"/>
    </row>
    <row r="711" spans="1:11" x14ac:dyDescent="0.2">
      <c r="A711" s="3"/>
      <c r="B711" s="3"/>
      <c r="C711" s="3"/>
      <c r="D711" s="3"/>
      <c r="E711" s="3"/>
      <c r="F711" s="3"/>
      <c r="G711" s="3"/>
      <c r="H711" s="3"/>
      <c r="I711" s="3"/>
      <c r="J711" s="3"/>
      <c r="K711" s="3"/>
    </row>
    <row r="712" spans="1:11" x14ac:dyDescent="0.2">
      <c r="A712" s="3"/>
      <c r="B712" s="3"/>
      <c r="C712" s="3"/>
      <c r="D712" s="3"/>
      <c r="E712" s="3"/>
      <c r="F712" s="3"/>
      <c r="G712" s="3"/>
      <c r="H712" s="3"/>
      <c r="I712" s="3"/>
      <c r="J712" s="3"/>
      <c r="K712" s="3"/>
    </row>
    <row r="713" spans="1:11" x14ac:dyDescent="0.2">
      <c r="A713" s="3"/>
      <c r="B713" s="3"/>
      <c r="C713" s="3"/>
      <c r="D713" s="3"/>
      <c r="E713" s="3"/>
      <c r="F713" s="3"/>
      <c r="G713" s="3"/>
      <c r="H713" s="3"/>
      <c r="I713" s="3"/>
      <c r="J713" s="3"/>
      <c r="K713" s="3"/>
    </row>
    <row r="714" spans="1:11" x14ac:dyDescent="0.2">
      <c r="A714" s="3"/>
      <c r="B714" s="3"/>
      <c r="C714" s="3"/>
      <c r="D714" s="3"/>
      <c r="E714" s="3"/>
      <c r="F714" s="3"/>
      <c r="G714" s="3"/>
      <c r="H714" s="3"/>
      <c r="I714" s="3"/>
      <c r="J714" s="3"/>
      <c r="K714" s="3"/>
    </row>
    <row r="715" spans="1:11" x14ac:dyDescent="0.2">
      <c r="A715" s="3"/>
      <c r="B715" s="3"/>
      <c r="C715" s="3"/>
      <c r="D715" s="3"/>
      <c r="E715" s="3"/>
      <c r="F715" s="3"/>
      <c r="G715" s="3"/>
      <c r="H715" s="3"/>
      <c r="I715" s="3"/>
      <c r="J715" s="3"/>
      <c r="K715" s="3"/>
    </row>
    <row r="716" spans="1:11" x14ac:dyDescent="0.2">
      <c r="A716" s="3"/>
      <c r="B716" s="3"/>
      <c r="C716" s="3"/>
      <c r="D716" s="3"/>
      <c r="E716" s="3"/>
      <c r="F716" s="3"/>
      <c r="G716" s="3"/>
      <c r="H716" s="3"/>
      <c r="I716" s="3"/>
      <c r="J716" s="3"/>
      <c r="K716" s="3"/>
    </row>
    <row r="717" spans="1:11" x14ac:dyDescent="0.2">
      <c r="A717" s="3"/>
      <c r="B717" s="3"/>
      <c r="C717" s="3"/>
      <c r="D717" s="3"/>
      <c r="E717" s="3"/>
      <c r="F717" s="3"/>
      <c r="G717" s="3"/>
      <c r="H717" s="3"/>
      <c r="I717" s="3"/>
      <c r="J717" s="3"/>
      <c r="K717" s="3"/>
    </row>
    <row r="718" spans="1:11" x14ac:dyDescent="0.2">
      <c r="A718" s="3"/>
      <c r="B718" s="3"/>
      <c r="C718" s="3"/>
      <c r="D718" s="3"/>
      <c r="E718" s="3"/>
      <c r="F718" s="3"/>
      <c r="G718" s="3"/>
      <c r="H718" s="3"/>
      <c r="I718" s="3"/>
      <c r="J718" s="3"/>
      <c r="K718" s="3"/>
    </row>
    <row r="719" spans="1:11" x14ac:dyDescent="0.2">
      <c r="A719" s="3"/>
      <c r="B719" s="3"/>
      <c r="C719" s="3"/>
      <c r="D719" s="3"/>
      <c r="E719" s="3"/>
      <c r="F719" s="3"/>
      <c r="G719" s="3"/>
      <c r="H719" s="3"/>
      <c r="I719" s="3"/>
      <c r="J719" s="3"/>
      <c r="K719" s="3"/>
    </row>
    <row r="720" spans="1:11" x14ac:dyDescent="0.2">
      <c r="A720" s="3"/>
      <c r="B720" s="3"/>
      <c r="C720" s="3"/>
      <c r="D720" s="3"/>
      <c r="E720" s="3"/>
      <c r="F720" s="3"/>
      <c r="G720" s="3"/>
      <c r="H720" s="3"/>
      <c r="I720" s="3"/>
      <c r="J720" s="3"/>
      <c r="K720" s="3"/>
    </row>
    <row r="721" spans="1:11" x14ac:dyDescent="0.2">
      <c r="A721" s="3"/>
      <c r="B721" s="3"/>
      <c r="C721" s="3"/>
      <c r="D721" s="3"/>
      <c r="E721" s="3"/>
      <c r="F721" s="3"/>
      <c r="G721" s="3"/>
      <c r="H721" s="3"/>
      <c r="I721" s="3"/>
      <c r="J721" s="3"/>
      <c r="K721" s="3"/>
    </row>
    <row r="722" spans="1:11" x14ac:dyDescent="0.2">
      <c r="A722" s="3"/>
      <c r="B722" s="3"/>
      <c r="C722" s="3"/>
      <c r="D722" s="3"/>
      <c r="E722" s="3"/>
      <c r="F722" s="3"/>
      <c r="G722" s="3"/>
      <c r="H722" s="3"/>
      <c r="I722" s="3"/>
      <c r="J722" s="3"/>
      <c r="K722" s="3"/>
    </row>
    <row r="723" spans="1:11" x14ac:dyDescent="0.2">
      <c r="A723" s="3"/>
      <c r="B723" s="3"/>
      <c r="C723" s="3"/>
      <c r="D723" s="3"/>
      <c r="E723" s="3"/>
      <c r="F723" s="3"/>
      <c r="G723" s="3"/>
      <c r="H723" s="3"/>
      <c r="I723" s="3"/>
      <c r="J723" s="3"/>
      <c r="K723" s="3"/>
    </row>
    <row r="724" spans="1:11" x14ac:dyDescent="0.2">
      <c r="A724" s="3"/>
      <c r="B724" s="3"/>
      <c r="C724" s="3"/>
      <c r="D724" s="3"/>
      <c r="E724" s="3"/>
      <c r="F724" s="3"/>
      <c r="G724" s="3"/>
      <c r="H724" s="3"/>
      <c r="I724" s="3"/>
      <c r="J724" s="3"/>
      <c r="K724" s="3"/>
    </row>
    <row r="725" spans="1:11" x14ac:dyDescent="0.2">
      <c r="A725" s="3"/>
      <c r="B725" s="3"/>
      <c r="C725" s="3"/>
      <c r="D725" s="3"/>
      <c r="E725" s="3"/>
      <c r="F725" s="3"/>
      <c r="G725" s="3"/>
      <c r="H725" s="3"/>
      <c r="I725" s="3"/>
      <c r="J725" s="3"/>
      <c r="K725" s="3"/>
    </row>
    <row r="726" spans="1:11" x14ac:dyDescent="0.2">
      <c r="A726" s="3"/>
      <c r="B726" s="3"/>
      <c r="C726" s="3"/>
      <c r="D726" s="3"/>
      <c r="E726" s="3"/>
      <c r="F726" s="3"/>
      <c r="G726" s="3"/>
      <c r="H726" s="3"/>
      <c r="I726" s="3"/>
      <c r="J726" s="3"/>
      <c r="K726" s="3"/>
    </row>
    <row r="727" spans="1:11" x14ac:dyDescent="0.2">
      <c r="A727" s="3"/>
      <c r="B727" s="3"/>
      <c r="C727" s="3"/>
      <c r="D727" s="3"/>
      <c r="E727" s="3"/>
      <c r="F727" s="3"/>
      <c r="G727" s="3"/>
      <c r="H727" s="3"/>
      <c r="I727" s="3"/>
      <c r="J727" s="3"/>
      <c r="K727" s="3"/>
    </row>
    <row r="728" spans="1:11" x14ac:dyDescent="0.2">
      <c r="A728" s="3"/>
      <c r="B728" s="3"/>
      <c r="C728" s="3"/>
      <c r="D728" s="3"/>
      <c r="E728" s="3"/>
      <c r="F728" s="3"/>
      <c r="G728" s="3"/>
      <c r="H728" s="3"/>
      <c r="I728" s="3"/>
      <c r="J728" s="3"/>
      <c r="K728" s="3"/>
    </row>
    <row r="729" spans="1:11" x14ac:dyDescent="0.2">
      <c r="A729" s="3"/>
      <c r="B729" s="3"/>
      <c r="C729" s="3"/>
      <c r="D729" s="3"/>
      <c r="E729" s="3"/>
      <c r="F729" s="3"/>
      <c r="G729" s="3"/>
      <c r="H729" s="3"/>
      <c r="I729" s="3"/>
      <c r="J729" s="3"/>
      <c r="K729" s="3"/>
    </row>
    <row r="730" spans="1:11" x14ac:dyDescent="0.2">
      <c r="A730" s="3"/>
      <c r="B730" s="3"/>
      <c r="C730" s="3"/>
      <c r="D730" s="3"/>
      <c r="E730" s="3"/>
      <c r="F730" s="3"/>
      <c r="G730" s="3"/>
      <c r="H730" s="3"/>
      <c r="I730" s="3"/>
      <c r="J730" s="3"/>
      <c r="K730" s="3"/>
    </row>
    <row r="731" spans="1:11" x14ac:dyDescent="0.2">
      <c r="A731" s="3"/>
      <c r="B731" s="3"/>
      <c r="C731" s="3"/>
      <c r="D731" s="3"/>
      <c r="E731" s="3"/>
      <c r="F731" s="3"/>
      <c r="G731" s="3"/>
      <c r="H731" s="3"/>
      <c r="I731" s="3"/>
      <c r="J731" s="3"/>
      <c r="K731" s="3"/>
    </row>
    <row r="732" spans="1:11" x14ac:dyDescent="0.2">
      <c r="A732" s="3"/>
      <c r="B732" s="3"/>
      <c r="C732" s="3"/>
      <c r="D732" s="3"/>
      <c r="E732" s="3"/>
      <c r="F732" s="3"/>
      <c r="G732" s="3"/>
      <c r="H732" s="3"/>
      <c r="I732" s="3"/>
      <c r="J732" s="3"/>
      <c r="K732" s="3"/>
    </row>
    <row r="733" spans="1:11" x14ac:dyDescent="0.2">
      <c r="A733" s="3"/>
      <c r="B733" s="3"/>
      <c r="C733" s="3"/>
      <c r="D733" s="3"/>
      <c r="E733" s="3"/>
      <c r="F733" s="3"/>
      <c r="G733" s="3"/>
      <c r="H733" s="3"/>
      <c r="I733" s="3"/>
      <c r="J733" s="3"/>
      <c r="K733" s="3"/>
    </row>
    <row r="734" spans="1:11" x14ac:dyDescent="0.2">
      <c r="A734" s="3"/>
      <c r="B734" s="3"/>
      <c r="C734" s="3"/>
      <c r="D734" s="3"/>
      <c r="E734" s="3"/>
      <c r="F734" s="3"/>
      <c r="G734" s="3"/>
      <c r="H734" s="3"/>
      <c r="I734" s="3"/>
      <c r="J734" s="3"/>
      <c r="K734" s="3"/>
    </row>
    <row r="735" spans="1:11" x14ac:dyDescent="0.2">
      <c r="A735" s="3"/>
      <c r="B735" s="3"/>
      <c r="C735" s="3"/>
      <c r="D735" s="3"/>
      <c r="E735" s="3"/>
      <c r="F735" s="3"/>
      <c r="G735" s="3"/>
      <c r="H735" s="3"/>
      <c r="I735" s="3"/>
      <c r="J735" s="3"/>
      <c r="K735" s="3"/>
    </row>
    <row r="736" spans="1:11" x14ac:dyDescent="0.2">
      <c r="A736" s="3"/>
      <c r="B736" s="3"/>
      <c r="C736" s="3"/>
      <c r="D736" s="3"/>
      <c r="E736" s="3"/>
      <c r="F736" s="3"/>
      <c r="G736" s="3"/>
      <c r="H736" s="3"/>
      <c r="I736" s="3"/>
      <c r="J736" s="3"/>
      <c r="K736" s="3"/>
    </row>
    <row r="737" spans="1:11" x14ac:dyDescent="0.2">
      <c r="A737" s="3"/>
      <c r="B737" s="3"/>
      <c r="C737" s="3"/>
      <c r="D737" s="3"/>
      <c r="E737" s="3"/>
      <c r="F737" s="3"/>
      <c r="G737" s="3"/>
      <c r="H737" s="3"/>
      <c r="I737" s="3"/>
      <c r="J737" s="3"/>
      <c r="K737" s="3"/>
    </row>
    <row r="738" spans="1:11" x14ac:dyDescent="0.2">
      <c r="A738" s="3"/>
      <c r="B738" s="3"/>
      <c r="C738" s="3"/>
      <c r="D738" s="3"/>
      <c r="E738" s="3"/>
      <c r="F738" s="3"/>
      <c r="G738" s="3"/>
      <c r="H738" s="3"/>
      <c r="I738" s="3"/>
      <c r="J738" s="3"/>
      <c r="K738" s="3"/>
    </row>
    <row r="739" spans="1:11" x14ac:dyDescent="0.2">
      <c r="A739" s="3"/>
      <c r="B739" s="3"/>
      <c r="C739" s="3"/>
      <c r="D739" s="3"/>
      <c r="E739" s="3"/>
      <c r="F739" s="3"/>
      <c r="G739" s="3"/>
      <c r="H739" s="3"/>
      <c r="I739" s="3"/>
      <c r="J739" s="3"/>
      <c r="K739" s="3"/>
    </row>
    <row r="740" spans="1:11" x14ac:dyDescent="0.2">
      <c r="A740" s="3"/>
      <c r="B740" s="3"/>
      <c r="C740" s="3"/>
      <c r="D740" s="3"/>
      <c r="E740" s="3"/>
      <c r="F740" s="3"/>
      <c r="G740" s="3"/>
      <c r="H740" s="3"/>
      <c r="I740" s="3"/>
      <c r="J740" s="3"/>
      <c r="K740" s="3"/>
    </row>
    <row r="741" spans="1:11" x14ac:dyDescent="0.2">
      <c r="A741" s="3"/>
      <c r="B741" s="3"/>
      <c r="C741" s="3"/>
      <c r="D741" s="3"/>
      <c r="E741" s="3"/>
      <c r="F741" s="3"/>
      <c r="G741" s="3"/>
      <c r="H741" s="3"/>
      <c r="I741" s="3"/>
      <c r="J741" s="3"/>
      <c r="K741" s="3"/>
    </row>
    <row r="742" spans="1:11" x14ac:dyDescent="0.2">
      <c r="A742" s="3"/>
      <c r="B742" s="3"/>
      <c r="C742" s="3"/>
      <c r="D742" s="3"/>
      <c r="E742" s="3"/>
      <c r="F742" s="3"/>
      <c r="G742" s="3"/>
      <c r="H742" s="3"/>
      <c r="I742" s="3"/>
      <c r="J742" s="3"/>
      <c r="K742" s="3"/>
    </row>
    <row r="743" spans="1:11" x14ac:dyDescent="0.2">
      <c r="A743" s="3"/>
      <c r="B743" s="3"/>
      <c r="C743" s="3"/>
      <c r="D743" s="3"/>
      <c r="E743" s="3"/>
      <c r="F743" s="3"/>
      <c r="G743" s="3"/>
      <c r="H743" s="3"/>
      <c r="I743" s="3"/>
      <c r="J743" s="3"/>
      <c r="K743" s="3"/>
    </row>
    <row r="744" spans="1:11" x14ac:dyDescent="0.2">
      <c r="A744" s="3"/>
      <c r="B744" s="3"/>
      <c r="C744" s="3"/>
      <c r="D744" s="3"/>
      <c r="E744" s="3"/>
      <c r="F744" s="3"/>
      <c r="G744" s="3"/>
      <c r="H744" s="3"/>
      <c r="I744" s="3"/>
      <c r="J744" s="3"/>
      <c r="K744" s="3"/>
    </row>
    <row r="745" spans="1:11" x14ac:dyDescent="0.2">
      <c r="A745" s="3"/>
      <c r="B745" s="3"/>
      <c r="C745" s="3"/>
      <c r="D745" s="3"/>
      <c r="E745" s="3"/>
      <c r="F745" s="3"/>
      <c r="G745" s="3"/>
      <c r="H745" s="3"/>
      <c r="I745" s="3"/>
      <c r="J745" s="3"/>
      <c r="K745" s="3"/>
    </row>
    <row r="746" spans="1:11" x14ac:dyDescent="0.2">
      <c r="A746" s="3"/>
      <c r="B746" s="3"/>
      <c r="C746" s="3"/>
      <c r="D746" s="3"/>
      <c r="E746" s="3"/>
      <c r="F746" s="3"/>
      <c r="G746" s="3"/>
      <c r="H746" s="3"/>
      <c r="I746" s="3"/>
      <c r="J746" s="3"/>
      <c r="K746" s="3"/>
    </row>
    <row r="747" spans="1:11" x14ac:dyDescent="0.2">
      <c r="A747" s="3"/>
      <c r="B747" s="3"/>
      <c r="C747" s="3"/>
      <c r="D747" s="3"/>
      <c r="E747" s="3"/>
      <c r="F747" s="3"/>
      <c r="G747" s="3"/>
      <c r="H747" s="3"/>
      <c r="I747" s="3"/>
      <c r="J747" s="3"/>
      <c r="K747" s="3"/>
    </row>
    <row r="748" spans="1:11" x14ac:dyDescent="0.2">
      <c r="A748" s="3"/>
      <c r="B748" s="3"/>
      <c r="C748" s="3"/>
      <c r="D748" s="3"/>
      <c r="E748" s="3"/>
      <c r="F748" s="3"/>
      <c r="G748" s="3"/>
      <c r="H748" s="3"/>
      <c r="I748" s="3"/>
      <c r="J748" s="3"/>
      <c r="K748" s="3"/>
    </row>
    <row r="749" spans="1:11" x14ac:dyDescent="0.2">
      <c r="A749" s="3"/>
      <c r="B749" s="3"/>
      <c r="C749" s="3"/>
      <c r="D749" s="3"/>
      <c r="E749" s="3"/>
      <c r="F749" s="3"/>
      <c r="G749" s="3"/>
      <c r="H749" s="3"/>
      <c r="I749" s="3"/>
      <c r="J749" s="3"/>
      <c r="K749" s="3"/>
    </row>
    <row r="750" spans="1:11" x14ac:dyDescent="0.2">
      <c r="A750" s="3"/>
      <c r="B750" s="3"/>
      <c r="C750" s="3"/>
      <c r="D750" s="3"/>
      <c r="E750" s="3"/>
      <c r="F750" s="3"/>
      <c r="G750" s="3"/>
      <c r="H750" s="3"/>
      <c r="I750" s="3"/>
      <c r="J750" s="3"/>
      <c r="K750" s="3"/>
    </row>
    <row r="751" spans="1:11" x14ac:dyDescent="0.2">
      <c r="G751" s="3"/>
      <c r="H751" s="3"/>
      <c r="I751" s="3"/>
      <c r="J751" s="3"/>
      <c r="K751" s="3"/>
    </row>
    <row r="752" spans="1:11" x14ac:dyDescent="0.2">
      <c r="G752" s="3"/>
      <c r="H752" s="3"/>
      <c r="I752" s="3"/>
      <c r="J752" s="3"/>
      <c r="K752" s="3"/>
    </row>
    <row r="753" spans="7:11" x14ac:dyDescent="0.2">
      <c r="G753" s="3"/>
      <c r="H753" s="3"/>
      <c r="I753" s="3"/>
      <c r="J753" s="3"/>
      <c r="K753" s="3"/>
    </row>
    <row r="754" spans="7:11" x14ac:dyDescent="0.2">
      <c r="G754" s="3"/>
      <c r="H754" s="3"/>
      <c r="I754" s="3"/>
      <c r="J754" s="3"/>
      <c r="K754" s="3"/>
    </row>
    <row r="755" spans="7:11" x14ac:dyDescent="0.2">
      <c r="G755" s="3"/>
      <c r="H755" s="3"/>
      <c r="I755" s="3"/>
      <c r="J755" s="3"/>
      <c r="K755" s="3"/>
    </row>
    <row r="756" spans="7:11" x14ac:dyDescent="0.2">
      <c r="G756" s="3"/>
      <c r="H756" s="3"/>
      <c r="I756" s="3"/>
      <c r="J756" s="3"/>
      <c r="K756" s="3"/>
    </row>
    <row r="757" spans="7:11" x14ac:dyDescent="0.2">
      <c r="G757" s="3"/>
      <c r="H757" s="3"/>
      <c r="I757" s="3"/>
      <c r="J757" s="3"/>
      <c r="K757" s="3"/>
    </row>
    <row r="758" spans="7:11" x14ac:dyDescent="0.2">
      <c r="G758" s="3"/>
      <c r="H758" s="3"/>
      <c r="I758" s="3"/>
      <c r="J758" s="3"/>
      <c r="K758" s="3"/>
    </row>
    <row r="759" spans="7:11" x14ac:dyDescent="0.2">
      <c r="G759" s="3"/>
      <c r="H759" s="3"/>
      <c r="I759" s="3"/>
      <c r="J759" s="3"/>
      <c r="K759" s="3"/>
    </row>
    <row r="760" spans="7:11" x14ac:dyDescent="0.2">
      <c r="G760" s="3"/>
      <c r="H760" s="3"/>
      <c r="I760" s="3"/>
      <c r="J760" s="3"/>
      <c r="K760" s="3"/>
    </row>
    <row r="761" spans="7:11" x14ac:dyDescent="0.2">
      <c r="G761" s="3"/>
      <c r="H761" s="3"/>
      <c r="I761" s="3"/>
      <c r="J761" s="3"/>
      <c r="K761" s="3"/>
    </row>
    <row r="762" spans="7:11" x14ac:dyDescent="0.2">
      <c r="G762" s="3"/>
      <c r="H762" s="3"/>
      <c r="I762" s="3"/>
      <c r="J762" s="3"/>
      <c r="K762" s="3"/>
    </row>
    <row r="763" spans="7:11" x14ac:dyDescent="0.2">
      <c r="G763" s="3"/>
      <c r="H763" s="3"/>
      <c r="I763" s="3"/>
      <c r="J763" s="3"/>
      <c r="K763" s="3"/>
    </row>
    <row r="764" spans="7:11" x14ac:dyDescent="0.2">
      <c r="G764" s="3"/>
      <c r="H764" s="3"/>
      <c r="I764" s="3"/>
      <c r="J764" s="3"/>
      <c r="K764" s="3"/>
    </row>
    <row r="765" spans="7:11" x14ac:dyDescent="0.2">
      <c r="G765" s="3"/>
      <c r="H765" s="3"/>
      <c r="I765" s="3"/>
      <c r="J765" s="3"/>
      <c r="K765" s="3"/>
    </row>
    <row r="766" spans="7:11" x14ac:dyDescent="0.2">
      <c r="G766" s="3"/>
      <c r="H766" s="3"/>
      <c r="I766" s="3"/>
      <c r="J766" s="3"/>
      <c r="K766" s="3"/>
    </row>
    <row r="767" spans="7:11" x14ac:dyDescent="0.2">
      <c r="G767" s="3"/>
      <c r="H767" s="3"/>
      <c r="I767" s="3"/>
      <c r="J767" s="3"/>
      <c r="K767" s="3"/>
    </row>
    <row r="768" spans="7:11" x14ac:dyDescent="0.2">
      <c r="G768" s="3"/>
      <c r="H768" s="3"/>
      <c r="I768" s="3"/>
      <c r="J768" s="3"/>
      <c r="K768" s="3"/>
    </row>
    <row r="769" spans="7:11" x14ac:dyDescent="0.2">
      <c r="G769" s="3"/>
      <c r="H769" s="3"/>
      <c r="I769" s="3"/>
      <c r="J769" s="3"/>
      <c r="K769" s="3"/>
    </row>
    <row r="770" spans="7:11" x14ac:dyDescent="0.2">
      <c r="G770" s="3"/>
      <c r="H770" s="3"/>
      <c r="I770" s="3"/>
      <c r="J770" s="3"/>
      <c r="K770" s="3"/>
    </row>
    <row r="771" spans="7:11" x14ac:dyDescent="0.2">
      <c r="G771" s="3"/>
      <c r="H771" s="3"/>
      <c r="I771" s="3"/>
      <c r="J771" s="3"/>
      <c r="K771" s="3"/>
    </row>
    <row r="772" spans="7:11" x14ac:dyDescent="0.2">
      <c r="G772" s="3"/>
      <c r="H772" s="3"/>
      <c r="I772" s="3"/>
      <c r="J772" s="3"/>
      <c r="K772" s="3"/>
    </row>
    <row r="773" spans="7:11" x14ac:dyDescent="0.2">
      <c r="G773" s="3"/>
      <c r="H773" s="3"/>
      <c r="I773" s="3"/>
      <c r="J773" s="3"/>
      <c r="K773" s="3"/>
    </row>
    <row r="774" spans="7:11" x14ac:dyDescent="0.2">
      <c r="G774" s="3"/>
      <c r="H774" s="3"/>
      <c r="I774" s="3"/>
      <c r="J774" s="3"/>
      <c r="K774" s="3"/>
    </row>
    <row r="775" spans="7:11" x14ac:dyDescent="0.2">
      <c r="G775" s="3"/>
      <c r="H775" s="3"/>
      <c r="I775" s="3"/>
      <c r="J775" s="3"/>
      <c r="K775" s="3"/>
    </row>
    <row r="776" spans="7:11" x14ac:dyDescent="0.2">
      <c r="G776" s="3"/>
      <c r="H776" s="3"/>
      <c r="I776" s="3"/>
      <c r="J776" s="3"/>
      <c r="K776" s="3"/>
    </row>
    <row r="777" spans="7:11" x14ac:dyDescent="0.2">
      <c r="G777" s="3"/>
      <c r="H777" s="3"/>
      <c r="I777" s="3"/>
      <c r="J777" s="3"/>
      <c r="K777" s="3"/>
    </row>
    <row r="778" spans="7:11" x14ac:dyDescent="0.2">
      <c r="G778" s="3"/>
      <c r="H778" s="3"/>
      <c r="I778" s="3"/>
      <c r="J778" s="3"/>
      <c r="K778" s="3"/>
    </row>
    <row r="779" spans="7:11" x14ac:dyDescent="0.2">
      <c r="G779" s="3"/>
      <c r="H779" s="3"/>
      <c r="I779" s="3"/>
      <c r="J779" s="3"/>
      <c r="K779" s="3"/>
    </row>
    <row r="780" spans="7:11" x14ac:dyDescent="0.2">
      <c r="G780" s="3"/>
      <c r="H780" s="3"/>
      <c r="I780" s="3"/>
      <c r="J780" s="3"/>
      <c r="K780" s="3"/>
    </row>
    <row r="781" spans="7:11" x14ac:dyDescent="0.2">
      <c r="G781" s="3"/>
      <c r="H781" s="3"/>
      <c r="I781" s="3"/>
      <c r="J781" s="3"/>
      <c r="K781" s="3"/>
    </row>
    <row r="782" spans="7:11" x14ac:dyDescent="0.2">
      <c r="G782" s="3"/>
      <c r="H782" s="3"/>
      <c r="I782" s="3"/>
      <c r="J782" s="3"/>
      <c r="K782" s="3"/>
    </row>
    <row r="783" spans="7:11" x14ac:dyDescent="0.2">
      <c r="G783" s="3"/>
      <c r="H783" s="3"/>
      <c r="I783" s="3"/>
      <c r="J783" s="3"/>
      <c r="K783" s="3"/>
    </row>
    <row r="784" spans="7:11" x14ac:dyDescent="0.2">
      <c r="G784" s="3"/>
      <c r="H784" s="3"/>
      <c r="I784" s="3"/>
      <c r="J784" s="3"/>
      <c r="K784" s="3"/>
    </row>
    <row r="785" spans="7:11" x14ac:dyDescent="0.2">
      <c r="G785" s="3"/>
      <c r="H785" s="3"/>
      <c r="I785" s="3"/>
      <c r="J785" s="3"/>
      <c r="K785" s="3"/>
    </row>
    <row r="786" spans="7:11" x14ac:dyDescent="0.2">
      <c r="G786" s="3"/>
      <c r="H786" s="3"/>
      <c r="I786" s="3"/>
      <c r="J786" s="3"/>
      <c r="K786" s="3"/>
    </row>
    <row r="787" spans="7:11" x14ac:dyDescent="0.2">
      <c r="G787" s="3"/>
      <c r="H787" s="3"/>
      <c r="I787" s="3"/>
      <c r="J787" s="3"/>
      <c r="K787" s="3"/>
    </row>
    <row r="788" spans="7:11" x14ac:dyDescent="0.2">
      <c r="G788" s="3"/>
      <c r="H788" s="3"/>
      <c r="I788" s="3"/>
      <c r="J788" s="3"/>
      <c r="K788" s="3"/>
    </row>
    <row r="789" spans="7:11" x14ac:dyDescent="0.2">
      <c r="G789" s="3"/>
      <c r="H789" s="3"/>
      <c r="I789" s="3"/>
      <c r="J789" s="3"/>
      <c r="K789" s="3"/>
    </row>
    <row r="790" spans="7:11" x14ac:dyDescent="0.2">
      <c r="G790" s="3"/>
      <c r="H790" s="3"/>
      <c r="I790" s="3"/>
      <c r="J790" s="3"/>
      <c r="K790" s="3"/>
    </row>
    <row r="791" spans="7:11" x14ac:dyDescent="0.2">
      <c r="G791" s="3"/>
      <c r="H791" s="3"/>
      <c r="I791" s="3"/>
      <c r="J791" s="3"/>
      <c r="K791" s="3"/>
    </row>
    <row r="792" spans="7:11" x14ac:dyDescent="0.2">
      <c r="G792" s="3"/>
      <c r="H792" s="3"/>
      <c r="I792" s="3"/>
      <c r="J792" s="3"/>
      <c r="K792" s="3"/>
    </row>
    <row r="793" spans="7:11" x14ac:dyDescent="0.2">
      <c r="G793" s="3"/>
      <c r="H793" s="3"/>
      <c r="I793" s="3"/>
      <c r="J793" s="3"/>
      <c r="K793" s="3"/>
    </row>
    <row r="794" spans="7:11" x14ac:dyDescent="0.2">
      <c r="G794" s="3"/>
      <c r="H794" s="3"/>
      <c r="I794" s="3"/>
      <c r="J794" s="3"/>
      <c r="K794" s="3"/>
    </row>
    <row r="795" spans="7:11" x14ac:dyDescent="0.2">
      <c r="G795" s="3"/>
      <c r="H795" s="3"/>
      <c r="I795" s="3"/>
      <c r="J795" s="3"/>
      <c r="K795" s="3"/>
    </row>
    <row r="796" spans="7:11" x14ac:dyDescent="0.2">
      <c r="G796" s="3"/>
      <c r="H796" s="3"/>
      <c r="I796" s="3"/>
      <c r="J796" s="3"/>
      <c r="K796" s="3"/>
    </row>
    <row r="797" spans="7:11" x14ac:dyDescent="0.2">
      <c r="G797" s="3"/>
      <c r="H797" s="3"/>
      <c r="I797" s="3"/>
      <c r="J797" s="3"/>
      <c r="K797" s="3"/>
    </row>
    <row r="798" spans="7:11" x14ac:dyDescent="0.2">
      <c r="G798" s="3"/>
      <c r="H798" s="3"/>
      <c r="I798" s="3"/>
      <c r="J798" s="3"/>
      <c r="K798" s="3"/>
    </row>
    <row r="799" spans="7:11" x14ac:dyDescent="0.2">
      <c r="G799" s="3"/>
      <c r="H799" s="3"/>
      <c r="I799" s="3"/>
      <c r="J799" s="3"/>
      <c r="K799" s="3"/>
    </row>
    <row r="800" spans="7:11" x14ac:dyDescent="0.2">
      <c r="G800" s="3"/>
      <c r="H800" s="3"/>
      <c r="I800" s="3"/>
      <c r="J800" s="3"/>
      <c r="K800" s="3"/>
    </row>
    <row r="801" spans="7:11" x14ac:dyDescent="0.2">
      <c r="G801" s="3"/>
      <c r="H801" s="3"/>
      <c r="I801" s="3"/>
      <c r="J801" s="3"/>
      <c r="K801" s="3"/>
    </row>
    <row r="802" spans="7:11" x14ac:dyDescent="0.2">
      <c r="G802" s="3"/>
      <c r="H802" s="3"/>
      <c r="I802" s="3"/>
      <c r="J802" s="3"/>
      <c r="K802" s="3"/>
    </row>
    <row r="803" spans="7:11" x14ac:dyDescent="0.2">
      <c r="G803" s="3"/>
      <c r="H803" s="3"/>
      <c r="I803" s="3"/>
      <c r="J803" s="3"/>
      <c r="K803" s="3"/>
    </row>
    <row r="804" spans="7:11" x14ac:dyDescent="0.2">
      <c r="G804" s="3"/>
      <c r="H804" s="3"/>
      <c r="I804" s="3"/>
      <c r="J804" s="3"/>
      <c r="K804" s="3"/>
    </row>
    <row r="805" spans="7:11" x14ac:dyDescent="0.2">
      <c r="G805" s="3"/>
      <c r="H805" s="3"/>
      <c r="I805" s="3"/>
      <c r="J805" s="3"/>
      <c r="K805" s="3"/>
    </row>
    <row r="806" spans="7:11" x14ac:dyDescent="0.2">
      <c r="G806" s="3"/>
      <c r="H806" s="3"/>
      <c r="I806" s="3"/>
      <c r="J806" s="3"/>
      <c r="K806" s="3"/>
    </row>
    <row r="807" spans="7:11" x14ac:dyDescent="0.2">
      <c r="G807" s="3"/>
      <c r="H807" s="3"/>
      <c r="I807" s="3"/>
      <c r="J807" s="3"/>
      <c r="K807" s="3"/>
    </row>
    <row r="808" spans="7:11" x14ac:dyDescent="0.2">
      <c r="G808" s="3"/>
      <c r="H808" s="3"/>
      <c r="I808" s="3"/>
      <c r="J808" s="3"/>
      <c r="K808" s="3"/>
    </row>
    <row r="809" spans="7:11" x14ac:dyDescent="0.2">
      <c r="G809" s="3"/>
      <c r="H809" s="3"/>
      <c r="I809" s="3"/>
      <c r="J809" s="3"/>
      <c r="K809" s="3"/>
    </row>
    <row r="810" spans="7:11" x14ac:dyDescent="0.2">
      <c r="G810" s="3"/>
      <c r="H810" s="3"/>
      <c r="I810" s="3"/>
      <c r="J810" s="3"/>
      <c r="K810" s="3"/>
    </row>
    <row r="811" spans="7:11" x14ac:dyDescent="0.2">
      <c r="G811" s="3"/>
      <c r="H811" s="3"/>
      <c r="I811" s="3"/>
      <c r="J811" s="3"/>
      <c r="K811" s="3"/>
    </row>
    <row r="812" spans="7:11" x14ac:dyDescent="0.2">
      <c r="G812" s="3"/>
      <c r="H812" s="3"/>
      <c r="I812" s="3"/>
      <c r="J812" s="3"/>
      <c r="K812" s="3"/>
    </row>
    <row r="813" spans="7:11" x14ac:dyDescent="0.2">
      <c r="G813" s="3"/>
      <c r="H813" s="3"/>
      <c r="I813" s="3"/>
      <c r="J813" s="3"/>
      <c r="K813" s="3"/>
    </row>
    <row r="814" spans="7:11" x14ac:dyDescent="0.2">
      <c r="G814" s="3"/>
      <c r="H814" s="3"/>
      <c r="I814" s="3"/>
      <c r="J814" s="3"/>
      <c r="K814" s="3"/>
    </row>
    <row r="815" spans="7:11" x14ac:dyDescent="0.2">
      <c r="G815" s="3"/>
      <c r="H815" s="3"/>
      <c r="I815" s="3"/>
      <c r="J815" s="3"/>
      <c r="K815" s="3"/>
    </row>
    <row r="816" spans="7:11" x14ac:dyDescent="0.2">
      <c r="G816" s="3"/>
      <c r="H816" s="3"/>
      <c r="I816" s="3"/>
      <c r="J816" s="3"/>
      <c r="K816" s="3"/>
    </row>
    <row r="817" spans="7:11" x14ac:dyDescent="0.2">
      <c r="G817" s="3"/>
      <c r="H817" s="3"/>
      <c r="I817" s="3"/>
      <c r="J817" s="3"/>
      <c r="K817" s="3"/>
    </row>
    <row r="818" spans="7:11" x14ac:dyDescent="0.2">
      <c r="G818" s="3"/>
      <c r="H818" s="3"/>
      <c r="I818" s="3"/>
      <c r="J818" s="3"/>
      <c r="K818" s="3"/>
    </row>
    <row r="819" spans="7:11" x14ac:dyDescent="0.2">
      <c r="G819" s="3"/>
      <c r="H819" s="3"/>
      <c r="I819" s="3"/>
      <c r="J819" s="3"/>
      <c r="K819" s="3"/>
    </row>
    <row r="820" spans="7:11" x14ac:dyDescent="0.2">
      <c r="G820" s="3"/>
      <c r="H820" s="3"/>
      <c r="I820" s="3"/>
      <c r="J820" s="3"/>
      <c r="K820" s="3"/>
    </row>
    <row r="821" spans="7:11" x14ac:dyDescent="0.2">
      <c r="G821" s="3"/>
      <c r="H821" s="3"/>
      <c r="I821" s="3"/>
      <c r="J821" s="3"/>
      <c r="K821" s="3"/>
    </row>
    <row r="822" spans="7:11" x14ac:dyDescent="0.2">
      <c r="G822" s="3"/>
      <c r="H822" s="3"/>
      <c r="I822" s="3"/>
      <c r="J822" s="3"/>
      <c r="K822" s="3"/>
    </row>
    <row r="823" spans="7:11" x14ac:dyDescent="0.2">
      <c r="G823" s="3"/>
      <c r="H823" s="3"/>
      <c r="I823" s="3"/>
      <c r="J823" s="3"/>
      <c r="K823" s="3"/>
    </row>
    <row r="824" spans="7:11" x14ac:dyDescent="0.2">
      <c r="G824" s="3"/>
      <c r="H824" s="3"/>
      <c r="I824" s="3"/>
      <c r="J824" s="3"/>
      <c r="K824" s="3"/>
    </row>
    <row r="825" spans="7:11" x14ac:dyDescent="0.2">
      <c r="G825" s="3"/>
      <c r="H825" s="3"/>
      <c r="I825" s="3"/>
      <c r="J825" s="3"/>
      <c r="K825" s="3"/>
    </row>
    <row r="826" spans="7:11" x14ac:dyDescent="0.2">
      <c r="G826" s="3"/>
      <c r="H826" s="3"/>
      <c r="I826" s="3"/>
      <c r="J826" s="3"/>
      <c r="K826" s="3"/>
    </row>
    <row r="827" spans="7:11" x14ac:dyDescent="0.2">
      <c r="G827" s="3"/>
      <c r="H827" s="3"/>
      <c r="I827" s="3"/>
      <c r="J827" s="3"/>
      <c r="K827" s="3"/>
    </row>
    <row r="828" spans="7:11" x14ac:dyDescent="0.2">
      <c r="G828" s="3"/>
      <c r="H828" s="3"/>
      <c r="I828" s="3"/>
      <c r="J828" s="3"/>
      <c r="K828" s="3"/>
    </row>
    <row r="829" spans="7:11" x14ac:dyDescent="0.2">
      <c r="G829" s="3"/>
      <c r="H829" s="3"/>
      <c r="I829" s="3"/>
      <c r="J829" s="3"/>
      <c r="K829" s="3"/>
    </row>
    <row r="830" spans="7:11" x14ac:dyDescent="0.2">
      <c r="G830" s="3"/>
      <c r="H830" s="3"/>
      <c r="I830" s="3"/>
      <c r="J830" s="3"/>
      <c r="K830" s="3"/>
    </row>
    <row r="831" spans="7:11" x14ac:dyDescent="0.2">
      <c r="G831" s="3"/>
      <c r="H831" s="3"/>
      <c r="I831" s="3"/>
      <c r="J831" s="3"/>
      <c r="K831" s="3"/>
    </row>
    <row r="832" spans="7:11" x14ac:dyDescent="0.2">
      <c r="G832" s="3"/>
      <c r="H832" s="3"/>
      <c r="I832" s="3"/>
      <c r="J832" s="3"/>
      <c r="K832" s="3"/>
    </row>
    <row r="833" spans="7:11" x14ac:dyDescent="0.2">
      <c r="G833" s="3"/>
      <c r="H833" s="3"/>
      <c r="I833" s="3"/>
      <c r="J833" s="3"/>
      <c r="K833" s="3"/>
    </row>
    <row r="834" spans="7:11" x14ac:dyDescent="0.2">
      <c r="G834" s="3"/>
      <c r="H834" s="3"/>
      <c r="I834" s="3"/>
      <c r="J834" s="3"/>
      <c r="K834" s="3"/>
    </row>
    <row r="835" spans="7:11" x14ac:dyDescent="0.2">
      <c r="G835" s="3"/>
      <c r="H835" s="3"/>
      <c r="I835" s="3"/>
      <c r="J835" s="3"/>
      <c r="K835" s="3"/>
    </row>
    <row r="836" spans="7:11" x14ac:dyDescent="0.2">
      <c r="G836" s="3"/>
      <c r="H836" s="3"/>
      <c r="I836" s="3"/>
      <c r="J836" s="3"/>
      <c r="K836" s="3"/>
    </row>
    <row r="837" spans="7:11" x14ac:dyDescent="0.2">
      <c r="G837" s="3"/>
      <c r="H837" s="3"/>
      <c r="I837" s="3"/>
      <c r="J837" s="3"/>
      <c r="K837" s="3"/>
    </row>
    <row r="838" spans="7:11" x14ac:dyDescent="0.2">
      <c r="G838" s="3"/>
      <c r="H838" s="3"/>
      <c r="I838" s="3"/>
      <c r="J838" s="3"/>
      <c r="K838" s="3"/>
    </row>
    <row r="839" spans="7:11" x14ac:dyDescent="0.2">
      <c r="G839" s="3"/>
      <c r="H839" s="3"/>
      <c r="I839" s="3"/>
      <c r="J839" s="3"/>
      <c r="K839" s="3"/>
    </row>
    <row r="840" spans="7:11" x14ac:dyDescent="0.2">
      <c r="G840" s="3"/>
      <c r="H840" s="3"/>
      <c r="I840" s="3"/>
      <c r="J840" s="3"/>
      <c r="K840" s="3"/>
    </row>
    <row r="841" spans="7:11" x14ac:dyDescent="0.2">
      <c r="G841" s="3"/>
      <c r="H841" s="3"/>
      <c r="I841" s="3"/>
      <c r="J841" s="3"/>
      <c r="K841" s="3"/>
    </row>
    <row r="842" spans="7:11" x14ac:dyDescent="0.2">
      <c r="G842" s="3"/>
      <c r="H842" s="3"/>
      <c r="I842" s="3"/>
      <c r="J842" s="3"/>
      <c r="K842" s="3"/>
    </row>
    <row r="843" spans="7:11" x14ac:dyDescent="0.2">
      <c r="G843" s="3"/>
      <c r="H843" s="3"/>
      <c r="I843" s="3"/>
      <c r="J843" s="3"/>
      <c r="K843" s="3"/>
    </row>
    <row r="844" spans="7:11" x14ac:dyDescent="0.2">
      <c r="G844" s="3"/>
      <c r="H844" s="3"/>
      <c r="I844" s="3"/>
      <c r="J844" s="3"/>
      <c r="K844" s="3"/>
    </row>
    <row r="845" spans="7:11" x14ac:dyDescent="0.2">
      <c r="G845" s="3"/>
      <c r="H845" s="3"/>
      <c r="I845" s="3"/>
      <c r="J845" s="3"/>
      <c r="K845" s="3"/>
    </row>
    <row r="846" spans="7:11" x14ac:dyDescent="0.2">
      <c r="G846" s="3"/>
      <c r="H846" s="3"/>
      <c r="I846" s="3"/>
      <c r="J846" s="3"/>
      <c r="K846" s="3"/>
    </row>
    <row r="847" spans="7:11" x14ac:dyDescent="0.2">
      <c r="G847" s="3"/>
      <c r="H847" s="3"/>
      <c r="I847" s="3"/>
      <c r="J847" s="3"/>
      <c r="K847" s="3"/>
    </row>
    <row r="848" spans="7:11" x14ac:dyDescent="0.2">
      <c r="G848" s="3"/>
      <c r="H848" s="3"/>
      <c r="I848" s="3"/>
      <c r="J848" s="3"/>
      <c r="K848" s="3"/>
    </row>
    <row r="849" spans="7:11" x14ac:dyDescent="0.2">
      <c r="G849" s="3"/>
      <c r="H849" s="3"/>
      <c r="I849" s="3"/>
      <c r="J849" s="3"/>
      <c r="K849" s="3"/>
    </row>
    <row r="850" spans="7:11" x14ac:dyDescent="0.2">
      <c r="G850" s="3"/>
      <c r="H850" s="3"/>
      <c r="I850" s="3"/>
      <c r="J850" s="3"/>
      <c r="K850" s="3"/>
    </row>
    <row r="851" spans="7:11" x14ac:dyDescent="0.2">
      <c r="G851" s="3"/>
      <c r="H851" s="3"/>
      <c r="I851" s="3"/>
      <c r="J851" s="3"/>
      <c r="K851" s="3"/>
    </row>
    <row r="852" spans="7:11" x14ac:dyDescent="0.2">
      <c r="G852" s="3"/>
      <c r="H852" s="3"/>
      <c r="I852" s="3"/>
      <c r="J852" s="3"/>
      <c r="K852" s="3"/>
    </row>
    <row r="853" spans="7:11" x14ac:dyDescent="0.2">
      <c r="G853" s="3"/>
      <c r="H853" s="3"/>
      <c r="I853" s="3"/>
      <c r="J853" s="3"/>
      <c r="K853" s="3"/>
    </row>
    <row r="854" spans="7:11" x14ac:dyDescent="0.2">
      <c r="G854" s="3"/>
      <c r="H854" s="3"/>
      <c r="I854" s="3"/>
      <c r="J854" s="3"/>
      <c r="K854" s="3"/>
    </row>
    <row r="855" spans="7:11" x14ac:dyDescent="0.2">
      <c r="G855" s="3"/>
      <c r="H855" s="3"/>
      <c r="I855" s="3"/>
      <c r="J855" s="3"/>
      <c r="K855" s="3"/>
    </row>
    <row r="856" spans="7:11" x14ac:dyDescent="0.2">
      <c r="G856" s="3"/>
      <c r="H856" s="3"/>
      <c r="I856" s="3"/>
      <c r="J856" s="3"/>
      <c r="K856" s="3"/>
    </row>
    <row r="857" spans="7:11" x14ac:dyDescent="0.2">
      <c r="G857" s="3"/>
      <c r="H857" s="3"/>
      <c r="I857" s="3"/>
      <c r="J857" s="3"/>
      <c r="K857" s="3"/>
    </row>
    <row r="858" spans="7:11" x14ac:dyDescent="0.2">
      <c r="G858" s="3"/>
      <c r="H858" s="3"/>
      <c r="I858" s="3"/>
      <c r="J858" s="3"/>
      <c r="K858" s="3"/>
    </row>
    <row r="859" spans="7:11" x14ac:dyDescent="0.2">
      <c r="G859" s="3"/>
      <c r="H859" s="3"/>
      <c r="I859" s="3"/>
      <c r="J859" s="3"/>
      <c r="K859" s="3"/>
    </row>
    <row r="860" spans="7:11" x14ac:dyDescent="0.2">
      <c r="G860" s="3"/>
      <c r="H860" s="3"/>
      <c r="I860" s="3"/>
      <c r="J860" s="3"/>
      <c r="K860" s="3"/>
    </row>
    <row r="861" spans="7:11" x14ac:dyDescent="0.2">
      <c r="G861" s="3"/>
      <c r="H861" s="3"/>
      <c r="I861" s="3"/>
      <c r="J861" s="3"/>
      <c r="K861" s="3"/>
    </row>
    <row r="862" spans="7:11" x14ac:dyDescent="0.2">
      <c r="G862" s="3"/>
      <c r="H862" s="3"/>
      <c r="I862" s="3"/>
      <c r="J862" s="3"/>
      <c r="K862" s="3"/>
    </row>
    <row r="863" spans="7:11" x14ac:dyDescent="0.2">
      <c r="G863" s="3"/>
      <c r="H863" s="3"/>
      <c r="I863" s="3"/>
      <c r="J863" s="3"/>
      <c r="K863" s="3"/>
    </row>
    <row r="864" spans="7:11" x14ac:dyDescent="0.2">
      <c r="G864" s="3"/>
      <c r="H864" s="3"/>
      <c r="I864" s="3"/>
      <c r="J864" s="3"/>
      <c r="K864" s="3"/>
    </row>
    <row r="865" spans="7:11" x14ac:dyDescent="0.2">
      <c r="G865" s="3"/>
      <c r="H865" s="3"/>
      <c r="I865" s="3"/>
      <c r="J865" s="3"/>
      <c r="K865" s="3"/>
    </row>
    <row r="866" spans="7:11" x14ac:dyDescent="0.2">
      <c r="G866" s="3"/>
      <c r="H866" s="3"/>
      <c r="I866" s="3"/>
      <c r="J866" s="3"/>
      <c r="K866" s="3"/>
    </row>
    <row r="867" spans="7:11" x14ac:dyDescent="0.2">
      <c r="G867" s="3"/>
      <c r="H867" s="3"/>
      <c r="I867" s="3"/>
      <c r="J867" s="3"/>
      <c r="K867" s="3"/>
    </row>
    <row r="868" spans="7:11" x14ac:dyDescent="0.2">
      <c r="G868" s="3"/>
      <c r="H868" s="3"/>
      <c r="I868" s="3"/>
      <c r="J868" s="3"/>
      <c r="K868" s="3"/>
    </row>
    <row r="869" spans="7:11" x14ac:dyDescent="0.2">
      <c r="G869" s="3"/>
      <c r="H869" s="3"/>
      <c r="I869" s="3"/>
      <c r="J869" s="3"/>
      <c r="K869" s="3"/>
    </row>
    <row r="870" spans="7:11" x14ac:dyDescent="0.2">
      <c r="G870" s="3"/>
      <c r="H870" s="3"/>
      <c r="I870" s="3"/>
      <c r="J870" s="3"/>
      <c r="K870" s="3"/>
    </row>
    <row r="871" spans="7:11" x14ac:dyDescent="0.2">
      <c r="G871" s="3"/>
      <c r="H871" s="3"/>
      <c r="I871" s="3"/>
      <c r="J871" s="3"/>
      <c r="K871" s="3"/>
    </row>
    <row r="872" spans="7:11" x14ac:dyDescent="0.2">
      <c r="G872" s="3"/>
      <c r="H872" s="3"/>
      <c r="I872" s="3"/>
      <c r="J872" s="3"/>
      <c r="K872" s="3"/>
    </row>
    <row r="873" spans="7:11" x14ac:dyDescent="0.2">
      <c r="G873" s="3"/>
      <c r="H873" s="3"/>
      <c r="I873" s="3"/>
      <c r="J873" s="3"/>
      <c r="K873" s="3"/>
    </row>
    <row r="874" spans="7:11" x14ac:dyDescent="0.2">
      <c r="G874" s="3"/>
      <c r="H874" s="3"/>
      <c r="I874" s="3"/>
      <c r="J874" s="3"/>
      <c r="K874" s="3"/>
    </row>
    <row r="875" spans="7:11" x14ac:dyDescent="0.2">
      <c r="G875" s="3"/>
      <c r="H875" s="3"/>
      <c r="I875" s="3"/>
      <c r="J875" s="3"/>
      <c r="K875" s="3"/>
    </row>
    <row r="876" spans="7:11" x14ac:dyDescent="0.2">
      <c r="G876" s="3"/>
      <c r="H876" s="3"/>
      <c r="I876" s="3"/>
      <c r="J876" s="3"/>
      <c r="K876" s="3"/>
    </row>
    <row r="877" spans="7:11" x14ac:dyDescent="0.2">
      <c r="G877" s="3"/>
      <c r="H877" s="3"/>
      <c r="I877" s="3"/>
      <c r="J877" s="3"/>
      <c r="K877" s="3"/>
    </row>
    <row r="878" spans="7:11" x14ac:dyDescent="0.2">
      <c r="G878" s="3"/>
      <c r="H878" s="3"/>
      <c r="I878" s="3"/>
      <c r="J878" s="3"/>
      <c r="K878" s="3"/>
    </row>
    <row r="879" spans="7:11" x14ac:dyDescent="0.2">
      <c r="G879" s="3"/>
      <c r="H879" s="3"/>
      <c r="I879" s="3"/>
      <c r="J879" s="3"/>
      <c r="K879" s="3"/>
    </row>
    <row r="880" spans="7:11" x14ac:dyDescent="0.2">
      <c r="G880" s="3"/>
      <c r="H880" s="3"/>
      <c r="I880" s="3"/>
      <c r="J880" s="3"/>
      <c r="K880" s="3"/>
    </row>
    <row r="881" spans="7:11" x14ac:dyDescent="0.2">
      <c r="G881" s="3"/>
      <c r="H881" s="3"/>
      <c r="I881" s="3"/>
      <c r="J881" s="3"/>
      <c r="K881" s="3"/>
    </row>
    <row r="882" spans="7:11" x14ac:dyDescent="0.2">
      <c r="G882" s="3"/>
      <c r="H882" s="3"/>
      <c r="I882" s="3"/>
      <c r="J882" s="3"/>
      <c r="K882" s="3"/>
    </row>
    <row r="883" spans="7:11" x14ac:dyDescent="0.2">
      <c r="G883" s="3"/>
      <c r="H883" s="3"/>
      <c r="I883" s="3"/>
      <c r="J883" s="3"/>
      <c r="K883" s="3"/>
    </row>
    <row r="884" spans="7:11" x14ac:dyDescent="0.2">
      <c r="G884" s="3"/>
      <c r="H884" s="3"/>
      <c r="I884" s="3"/>
      <c r="J884" s="3"/>
      <c r="K884" s="3"/>
    </row>
    <row r="885" spans="7:11" x14ac:dyDescent="0.2">
      <c r="G885" s="3"/>
      <c r="H885" s="3"/>
      <c r="I885" s="3"/>
      <c r="J885" s="3"/>
      <c r="K885" s="3"/>
    </row>
    <row r="886" spans="7:11" x14ac:dyDescent="0.2">
      <c r="G886" s="3"/>
      <c r="H886" s="3"/>
      <c r="I886" s="3"/>
      <c r="J886" s="3"/>
      <c r="K886" s="3"/>
    </row>
    <row r="887" spans="7:11" x14ac:dyDescent="0.2">
      <c r="G887" s="3"/>
      <c r="H887" s="3"/>
      <c r="I887" s="3"/>
      <c r="J887" s="3"/>
      <c r="K887" s="3"/>
    </row>
    <row r="888" spans="7:11" x14ac:dyDescent="0.2">
      <c r="G888" s="3"/>
      <c r="H888" s="3"/>
      <c r="I888" s="3"/>
      <c r="J888" s="3"/>
      <c r="K888" s="3"/>
    </row>
    <row r="889" spans="7:11" x14ac:dyDescent="0.2">
      <c r="G889" s="3"/>
      <c r="H889" s="3"/>
      <c r="I889" s="3"/>
      <c r="J889" s="3"/>
      <c r="K889" s="3"/>
    </row>
    <row r="890" spans="7:11" x14ac:dyDescent="0.2">
      <c r="G890" s="3"/>
      <c r="H890" s="3"/>
      <c r="I890" s="3"/>
      <c r="J890" s="3"/>
      <c r="K890" s="3"/>
    </row>
    <row r="891" spans="7:11" x14ac:dyDescent="0.2">
      <c r="G891" s="3"/>
      <c r="H891" s="3"/>
      <c r="I891" s="3"/>
      <c r="J891" s="3"/>
      <c r="K891" s="3"/>
    </row>
    <row r="892" spans="7:11" x14ac:dyDescent="0.2">
      <c r="G892" s="3"/>
      <c r="H892" s="3"/>
      <c r="I892" s="3"/>
      <c r="J892" s="3"/>
      <c r="K892" s="3"/>
    </row>
    <row r="893" spans="7:11" x14ac:dyDescent="0.2">
      <c r="G893" s="3"/>
      <c r="H893" s="3"/>
      <c r="I893" s="3"/>
      <c r="J893" s="3"/>
      <c r="K893" s="3"/>
    </row>
    <row r="894" spans="7:11" x14ac:dyDescent="0.2">
      <c r="G894" s="3"/>
      <c r="H894" s="3"/>
      <c r="I894" s="3"/>
      <c r="J894" s="3"/>
      <c r="K894" s="3"/>
    </row>
    <row r="895" spans="7:11" x14ac:dyDescent="0.2">
      <c r="G895" s="3"/>
      <c r="H895" s="3"/>
      <c r="I895" s="3"/>
      <c r="J895" s="3"/>
      <c r="K895" s="3"/>
    </row>
    <row r="896" spans="7:11" x14ac:dyDescent="0.2">
      <c r="G896" s="3"/>
      <c r="H896" s="3"/>
      <c r="I896" s="3"/>
      <c r="J896" s="3"/>
      <c r="K896" s="3"/>
    </row>
    <row r="897" spans="7:11" x14ac:dyDescent="0.2">
      <c r="G897" s="3"/>
      <c r="H897" s="3"/>
      <c r="I897" s="3"/>
      <c r="J897" s="3"/>
      <c r="K897" s="3"/>
    </row>
    <row r="898" spans="7:11" x14ac:dyDescent="0.2">
      <c r="G898" s="3"/>
      <c r="H898" s="3"/>
      <c r="I898" s="3"/>
      <c r="J898" s="3"/>
      <c r="K898" s="3"/>
    </row>
    <row r="899" spans="7:11" x14ac:dyDescent="0.2">
      <c r="G899" s="3"/>
      <c r="H899" s="3"/>
      <c r="I899" s="3"/>
      <c r="J899" s="3"/>
      <c r="K899" s="3"/>
    </row>
    <row r="900" spans="7:11" x14ac:dyDescent="0.2">
      <c r="G900" s="3"/>
      <c r="H900" s="3"/>
      <c r="I900" s="3"/>
      <c r="J900" s="3"/>
      <c r="K900" s="3"/>
    </row>
    <row r="901" spans="7:11" x14ac:dyDescent="0.2">
      <c r="G901" s="3"/>
      <c r="H901" s="3"/>
      <c r="I901" s="3"/>
      <c r="J901" s="3"/>
      <c r="K901" s="3"/>
    </row>
    <row r="902" spans="7:11" x14ac:dyDescent="0.2">
      <c r="G902" s="3"/>
      <c r="H902" s="3"/>
      <c r="I902" s="3"/>
      <c r="J902" s="3"/>
      <c r="K902" s="3"/>
    </row>
    <row r="903" spans="7:11" x14ac:dyDescent="0.2">
      <c r="G903" s="3"/>
      <c r="H903" s="3"/>
      <c r="I903" s="3"/>
      <c r="J903" s="3"/>
      <c r="K903" s="3"/>
    </row>
    <row r="904" spans="7:11" x14ac:dyDescent="0.2">
      <c r="G904" s="3"/>
      <c r="H904" s="3"/>
      <c r="I904" s="3"/>
      <c r="J904" s="3"/>
      <c r="K904" s="3"/>
    </row>
    <row r="905" spans="7:11" x14ac:dyDescent="0.2">
      <c r="G905" s="3"/>
      <c r="H905" s="3"/>
      <c r="I905" s="3"/>
      <c r="J905" s="3"/>
      <c r="K905" s="3"/>
    </row>
    <row r="906" spans="7:11" x14ac:dyDescent="0.2">
      <c r="G906" s="3"/>
      <c r="H906" s="3"/>
      <c r="I906" s="3"/>
      <c r="J906" s="3"/>
      <c r="K906" s="3"/>
    </row>
    <row r="907" spans="7:11" x14ac:dyDescent="0.2">
      <c r="G907" s="3"/>
      <c r="H907" s="3"/>
      <c r="I907" s="3"/>
      <c r="J907" s="3"/>
      <c r="K907" s="3"/>
    </row>
    <row r="908" spans="7:11" x14ac:dyDescent="0.2">
      <c r="G908" s="3"/>
      <c r="H908" s="3"/>
      <c r="I908" s="3"/>
      <c r="J908" s="3"/>
      <c r="K908" s="3"/>
    </row>
    <row r="909" spans="7:11" x14ac:dyDescent="0.2">
      <c r="G909" s="3"/>
      <c r="H909" s="3"/>
      <c r="I909" s="3"/>
      <c r="J909" s="3"/>
      <c r="K909" s="3"/>
    </row>
    <row r="910" spans="7:11" x14ac:dyDescent="0.2">
      <c r="G910" s="3"/>
      <c r="H910" s="3"/>
      <c r="I910" s="3"/>
      <c r="J910" s="3"/>
      <c r="K910" s="3"/>
    </row>
    <row r="911" spans="7:11" x14ac:dyDescent="0.2">
      <c r="G911" s="3"/>
      <c r="H911" s="3"/>
      <c r="I911" s="3"/>
      <c r="J911" s="3"/>
      <c r="K911" s="3"/>
    </row>
    <row r="912" spans="7:11" x14ac:dyDescent="0.2">
      <c r="G912" s="3"/>
      <c r="H912" s="3"/>
      <c r="I912" s="3"/>
      <c r="J912" s="3"/>
      <c r="K912" s="3"/>
    </row>
    <row r="913" spans="7:11" x14ac:dyDescent="0.2">
      <c r="G913" s="3"/>
      <c r="H913" s="3"/>
      <c r="I913" s="3"/>
      <c r="J913" s="3"/>
      <c r="K913" s="3"/>
    </row>
    <row r="914" spans="7:11" x14ac:dyDescent="0.2">
      <c r="G914" s="3"/>
      <c r="H914" s="3"/>
      <c r="I914" s="3"/>
      <c r="J914" s="3"/>
      <c r="K914" s="3"/>
    </row>
    <row r="915" spans="7:11" x14ac:dyDescent="0.2">
      <c r="G915" s="3"/>
      <c r="H915" s="3"/>
      <c r="I915" s="3"/>
      <c r="J915" s="3"/>
      <c r="K915" s="3"/>
    </row>
    <row r="916" spans="7:11" x14ac:dyDescent="0.2">
      <c r="G916" s="3"/>
      <c r="H916" s="3"/>
      <c r="I916" s="3"/>
      <c r="J916" s="3"/>
      <c r="K916" s="3"/>
    </row>
    <row r="917" spans="7:11" x14ac:dyDescent="0.2">
      <c r="G917" s="3"/>
      <c r="H917" s="3"/>
      <c r="I917" s="3"/>
      <c r="J917" s="3"/>
      <c r="K917" s="3"/>
    </row>
    <row r="918" spans="7:11" x14ac:dyDescent="0.2">
      <c r="G918" s="3"/>
      <c r="H918" s="3"/>
      <c r="I918" s="3"/>
      <c r="J918" s="3"/>
      <c r="K918" s="3"/>
    </row>
    <row r="919" spans="7:11" x14ac:dyDescent="0.2">
      <c r="G919" s="3"/>
      <c r="H919" s="3"/>
      <c r="I919" s="3"/>
      <c r="J919" s="3"/>
      <c r="K919" s="3"/>
    </row>
    <row r="920" spans="7:11" x14ac:dyDescent="0.2">
      <c r="G920" s="3"/>
      <c r="H920" s="3"/>
      <c r="I920" s="3"/>
      <c r="J920" s="3"/>
      <c r="K920" s="3"/>
    </row>
    <row r="921" spans="7:11" x14ac:dyDescent="0.2">
      <c r="G921" s="3"/>
      <c r="H921" s="3"/>
      <c r="I921" s="3"/>
      <c r="J921" s="3"/>
      <c r="K921" s="3"/>
    </row>
    <row r="922" spans="7:11" x14ac:dyDescent="0.2">
      <c r="G922" s="3"/>
      <c r="H922" s="3"/>
      <c r="I922" s="3"/>
      <c r="J922" s="3"/>
      <c r="K922" s="3"/>
    </row>
    <row r="923" spans="7:11" x14ac:dyDescent="0.2">
      <c r="G923" s="3"/>
      <c r="H923" s="3"/>
      <c r="I923" s="3"/>
      <c r="J923" s="3"/>
      <c r="K923" s="3"/>
    </row>
    <row r="924" spans="7:11" x14ac:dyDescent="0.2">
      <c r="G924" s="3"/>
      <c r="H924" s="3"/>
      <c r="I924" s="3"/>
      <c r="J924" s="3"/>
      <c r="K924" s="3"/>
    </row>
    <row r="925" spans="7:11" x14ac:dyDescent="0.2">
      <c r="G925" s="3"/>
      <c r="H925" s="3"/>
      <c r="I925" s="3"/>
      <c r="J925" s="3"/>
      <c r="K925" s="3"/>
    </row>
    <row r="926" spans="7:11" x14ac:dyDescent="0.2">
      <c r="G926" s="3"/>
      <c r="H926" s="3"/>
      <c r="I926" s="3"/>
      <c r="J926" s="3"/>
      <c r="K926" s="3"/>
    </row>
    <row r="927" spans="7:11" x14ac:dyDescent="0.2">
      <c r="G927" s="3"/>
      <c r="H927" s="3"/>
      <c r="I927" s="3"/>
      <c r="J927" s="3"/>
      <c r="K927" s="3"/>
    </row>
    <row r="928" spans="7:11" x14ac:dyDescent="0.2">
      <c r="G928" s="3"/>
      <c r="H928" s="3"/>
      <c r="I928" s="3"/>
      <c r="J928" s="3"/>
      <c r="K928" s="3"/>
    </row>
    <row r="929" spans="7:11" x14ac:dyDescent="0.2">
      <c r="G929" s="3"/>
      <c r="H929" s="3"/>
      <c r="I929" s="3"/>
      <c r="J929" s="3"/>
      <c r="K929" s="3"/>
    </row>
    <row r="930" spans="7:11" x14ac:dyDescent="0.2">
      <c r="G930" s="3"/>
      <c r="H930" s="3"/>
      <c r="I930" s="3"/>
      <c r="J930" s="3"/>
      <c r="K930" s="3"/>
    </row>
    <row r="931" spans="7:11" x14ac:dyDescent="0.2">
      <c r="G931" s="3"/>
      <c r="H931" s="3"/>
      <c r="I931" s="3"/>
      <c r="J931" s="3"/>
      <c r="K931" s="3"/>
    </row>
    <row r="932" spans="7:11" x14ac:dyDescent="0.2">
      <c r="G932" s="3"/>
      <c r="H932" s="3"/>
      <c r="I932" s="3"/>
      <c r="J932" s="3"/>
      <c r="K932" s="3"/>
    </row>
    <row r="933" spans="7:11" x14ac:dyDescent="0.2">
      <c r="G933" s="3"/>
      <c r="H933" s="3"/>
      <c r="I933" s="3"/>
      <c r="J933" s="3"/>
      <c r="K933" s="3"/>
    </row>
    <row r="934" spans="7:11" x14ac:dyDescent="0.2">
      <c r="G934" s="3"/>
      <c r="H934" s="3"/>
      <c r="I934" s="3"/>
      <c r="J934" s="3"/>
      <c r="K934" s="3"/>
    </row>
    <row r="935" spans="7:11" x14ac:dyDescent="0.2">
      <c r="G935" s="3"/>
      <c r="H935" s="3"/>
      <c r="I935" s="3"/>
      <c r="J935" s="3"/>
      <c r="K935" s="3"/>
    </row>
    <row r="936" spans="7:11" x14ac:dyDescent="0.2">
      <c r="G936" s="3"/>
      <c r="H936" s="3"/>
      <c r="I936" s="3"/>
      <c r="J936" s="3"/>
      <c r="K936" s="3"/>
    </row>
    <row r="937" spans="7:11" x14ac:dyDescent="0.2">
      <c r="G937" s="3"/>
      <c r="H937" s="3"/>
      <c r="I937" s="3"/>
      <c r="J937" s="3"/>
      <c r="K937" s="3"/>
    </row>
    <row r="938" spans="7:11" x14ac:dyDescent="0.2">
      <c r="G938" s="3"/>
      <c r="H938" s="3"/>
      <c r="I938" s="3"/>
      <c r="J938" s="3"/>
      <c r="K938" s="3"/>
    </row>
    <row r="939" spans="7:11" x14ac:dyDescent="0.2">
      <c r="G939" s="3"/>
      <c r="H939" s="3"/>
      <c r="I939" s="3"/>
      <c r="J939" s="3"/>
      <c r="K939" s="3"/>
    </row>
    <row r="940" spans="7:11" x14ac:dyDescent="0.2">
      <c r="G940" s="3"/>
      <c r="H940" s="3"/>
      <c r="I940" s="3"/>
      <c r="J940" s="3"/>
      <c r="K940" s="3"/>
    </row>
    <row r="941" spans="7:11" x14ac:dyDescent="0.2">
      <c r="G941" s="3"/>
      <c r="H941" s="3"/>
      <c r="I941" s="3"/>
      <c r="J941" s="3"/>
      <c r="K941" s="3"/>
    </row>
    <row r="942" spans="7:11" x14ac:dyDescent="0.2">
      <c r="G942" s="3"/>
      <c r="H942" s="3"/>
      <c r="I942" s="3"/>
      <c r="J942" s="3"/>
      <c r="K942" s="3"/>
    </row>
    <row r="943" spans="7:11" x14ac:dyDescent="0.2">
      <c r="G943" s="3"/>
      <c r="H943" s="3"/>
      <c r="I943" s="3"/>
      <c r="J943" s="3"/>
      <c r="K943" s="3"/>
    </row>
    <row r="944" spans="7:11" x14ac:dyDescent="0.2">
      <c r="G944" s="3"/>
      <c r="H944" s="3"/>
      <c r="I944" s="3"/>
      <c r="J944" s="3"/>
      <c r="K944" s="3"/>
    </row>
    <row r="945" spans="7:11" x14ac:dyDescent="0.2">
      <c r="G945" s="3"/>
      <c r="H945" s="3"/>
      <c r="I945" s="3"/>
      <c r="J945" s="3"/>
      <c r="K945" s="3"/>
    </row>
    <row r="946" spans="7:11" x14ac:dyDescent="0.2">
      <c r="G946" s="3"/>
      <c r="H946" s="3"/>
      <c r="I946" s="3"/>
      <c r="J946" s="3"/>
      <c r="K946" s="3"/>
    </row>
    <row r="947" spans="7:11" x14ac:dyDescent="0.2">
      <c r="G947" s="3"/>
      <c r="H947" s="3"/>
      <c r="I947" s="3"/>
      <c r="J947" s="3"/>
      <c r="K947" s="3"/>
    </row>
    <row r="948" spans="7:11" x14ac:dyDescent="0.2">
      <c r="G948" s="3"/>
      <c r="H948" s="3"/>
      <c r="I948" s="3"/>
      <c r="J948" s="3"/>
      <c r="K948" s="3"/>
    </row>
    <row r="949" spans="7:11" x14ac:dyDescent="0.2">
      <c r="G949" s="3"/>
      <c r="H949" s="3"/>
      <c r="I949" s="3"/>
      <c r="J949" s="3"/>
      <c r="K949" s="3"/>
    </row>
    <row r="950" spans="7:11" x14ac:dyDescent="0.2">
      <c r="G950" s="3"/>
      <c r="H950" s="3"/>
      <c r="I950" s="3"/>
      <c r="J950" s="3"/>
      <c r="K950" s="3"/>
    </row>
    <row r="951" spans="7:11" x14ac:dyDescent="0.2">
      <c r="G951" s="3"/>
      <c r="H951" s="3"/>
      <c r="I951" s="3"/>
      <c r="J951" s="3"/>
      <c r="K951" s="3"/>
    </row>
    <row r="952" spans="7:11" x14ac:dyDescent="0.2">
      <c r="G952" s="3"/>
      <c r="H952" s="3"/>
      <c r="I952" s="3"/>
      <c r="J952" s="3"/>
      <c r="K952" s="3"/>
    </row>
    <row r="953" spans="7:11" x14ac:dyDescent="0.2">
      <c r="G953" s="3"/>
      <c r="H953" s="3"/>
      <c r="I953" s="3"/>
      <c r="J953" s="3"/>
      <c r="K953" s="3"/>
    </row>
    <row r="954" spans="7:11" x14ac:dyDescent="0.2">
      <c r="G954" s="3"/>
      <c r="H954" s="3"/>
      <c r="I954" s="3"/>
      <c r="J954" s="3"/>
      <c r="K954" s="3"/>
    </row>
    <row r="955" spans="7:11" x14ac:dyDescent="0.2">
      <c r="G955" s="3"/>
      <c r="H955" s="3"/>
      <c r="I955" s="3"/>
      <c r="J955" s="3"/>
      <c r="K955" s="3"/>
    </row>
    <row r="956" spans="7:11" x14ac:dyDescent="0.2">
      <c r="G956" s="3"/>
      <c r="H956" s="3"/>
      <c r="I956" s="3"/>
      <c r="J956" s="3"/>
      <c r="K956" s="3"/>
    </row>
    <row r="957" spans="7:11" x14ac:dyDescent="0.2">
      <c r="G957" s="3"/>
      <c r="H957" s="3"/>
      <c r="I957" s="3"/>
      <c r="J957" s="3"/>
      <c r="K957" s="3"/>
    </row>
    <row r="958" spans="7:11" x14ac:dyDescent="0.2">
      <c r="G958" s="3"/>
      <c r="H958" s="3"/>
      <c r="I958" s="3"/>
      <c r="J958" s="3"/>
      <c r="K958" s="3"/>
    </row>
    <row r="959" spans="7:11" x14ac:dyDescent="0.2">
      <c r="G959" s="3"/>
      <c r="H959" s="3"/>
      <c r="I959" s="3"/>
      <c r="J959" s="3"/>
      <c r="K959" s="3"/>
    </row>
    <row r="960" spans="7:11" x14ac:dyDescent="0.2">
      <c r="G960" s="3"/>
      <c r="H960" s="3"/>
      <c r="I960" s="3"/>
      <c r="J960" s="3"/>
      <c r="K960" s="3"/>
    </row>
    <row r="961" spans="7:11" x14ac:dyDescent="0.2">
      <c r="G961" s="3"/>
      <c r="H961" s="3"/>
      <c r="I961" s="3"/>
      <c r="J961" s="3"/>
      <c r="K961" s="3"/>
    </row>
    <row r="962" spans="7:11" x14ac:dyDescent="0.2">
      <c r="G962" s="3"/>
      <c r="H962" s="3"/>
      <c r="I962" s="3"/>
      <c r="J962" s="3"/>
      <c r="K962" s="3"/>
    </row>
    <row r="963" spans="7:11" x14ac:dyDescent="0.2">
      <c r="G963" s="3"/>
      <c r="H963" s="3"/>
      <c r="I963" s="3"/>
      <c r="J963" s="3"/>
      <c r="K963" s="3"/>
    </row>
    <row r="964" spans="7:11" x14ac:dyDescent="0.2">
      <c r="G964" s="3"/>
      <c r="H964" s="3"/>
      <c r="I964" s="3"/>
      <c r="J964" s="3"/>
      <c r="K964" s="3"/>
    </row>
    <row r="965" spans="7:11" x14ac:dyDescent="0.2">
      <c r="G965" s="3"/>
      <c r="H965" s="3"/>
      <c r="I965" s="3"/>
      <c r="J965" s="3"/>
      <c r="K965" s="3"/>
    </row>
    <row r="966" spans="7:11" x14ac:dyDescent="0.2">
      <c r="G966" s="3"/>
      <c r="H966" s="3"/>
      <c r="I966" s="3"/>
      <c r="J966" s="3"/>
      <c r="K966" s="3"/>
    </row>
    <row r="967" spans="7:11" x14ac:dyDescent="0.2">
      <c r="G967" s="3"/>
      <c r="H967" s="3"/>
      <c r="I967" s="3"/>
      <c r="J967" s="3"/>
      <c r="K967" s="3"/>
    </row>
    <row r="968" spans="7:11" x14ac:dyDescent="0.2">
      <c r="G968" s="3"/>
      <c r="H968" s="3"/>
      <c r="I968" s="3"/>
      <c r="J968" s="3"/>
      <c r="K968" s="3"/>
    </row>
    <row r="969" spans="7:11" x14ac:dyDescent="0.2">
      <c r="G969" s="3"/>
      <c r="H969" s="3"/>
      <c r="I969" s="3"/>
      <c r="J969" s="3"/>
      <c r="K969" s="3"/>
    </row>
    <row r="970" spans="7:11" x14ac:dyDescent="0.2">
      <c r="G970" s="3"/>
      <c r="H970" s="3"/>
      <c r="I970" s="3"/>
      <c r="J970" s="3"/>
      <c r="K970" s="3"/>
    </row>
    <row r="971" spans="7:11" x14ac:dyDescent="0.2">
      <c r="G971" s="3"/>
      <c r="H971" s="3"/>
      <c r="I971" s="3"/>
      <c r="J971" s="3"/>
      <c r="K971" s="3"/>
    </row>
    <row r="972" spans="7:11" x14ac:dyDescent="0.2">
      <c r="G972" s="3"/>
      <c r="H972" s="3"/>
      <c r="I972" s="3"/>
      <c r="J972" s="3"/>
      <c r="K972" s="3"/>
    </row>
    <row r="973" spans="7:11" x14ac:dyDescent="0.2">
      <c r="G973" s="3"/>
      <c r="H973" s="3"/>
      <c r="I973" s="3"/>
      <c r="J973" s="3"/>
      <c r="K973" s="3"/>
    </row>
    <row r="974" spans="7:11" x14ac:dyDescent="0.2">
      <c r="G974" s="3"/>
      <c r="H974" s="3"/>
      <c r="I974" s="3"/>
      <c r="J974" s="3"/>
      <c r="K974" s="3"/>
    </row>
    <row r="975" spans="7:11" x14ac:dyDescent="0.2">
      <c r="G975" s="3"/>
      <c r="H975" s="3"/>
      <c r="I975" s="3"/>
      <c r="J975" s="3"/>
      <c r="K975" s="3"/>
    </row>
    <row r="976" spans="7:11" x14ac:dyDescent="0.2">
      <c r="G976" s="3"/>
      <c r="H976" s="3"/>
      <c r="I976" s="3"/>
      <c r="J976" s="3"/>
      <c r="K976" s="3"/>
    </row>
    <row r="977" spans="7:11" x14ac:dyDescent="0.2">
      <c r="G977" s="3"/>
      <c r="H977" s="3"/>
      <c r="I977" s="3"/>
      <c r="J977" s="3"/>
      <c r="K977" s="3"/>
    </row>
    <row r="978" spans="7:11" x14ac:dyDescent="0.2">
      <c r="G978" s="3"/>
      <c r="H978" s="3"/>
      <c r="I978" s="3"/>
      <c r="J978" s="3"/>
      <c r="K978" s="3"/>
    </row>
    <row r="979" spans="7:11" x14ac:dyDescent="0.2">
      <c r="G979" s="3"/>
      <c r="H979" s="3"/>
      <c r="I979" s="3"/>
      <c r="J979" s="3"/>
      <c r="K979" s="3"/>
    </row>
    <row r="980" spans="7:11" x14ac:dyDescent="0.2">
      <c r="G980" s="3"/>
      <c r="H980" s="3"/>
      <c r="I980" s="3"/>
      <c r="J980" s="3"/>
      <c r="K980" s="3"/>
    </row>
    <row r="981" spans="7:11" x14ac:dyDescent="0.2">
      <c r="G981" s="3"/>
      <c r="H981" s="3"/>
      <c r="I981" s="3"/>
      <c r="J981" s="3"/>
      <c r="K981" s="3"/>
    </row>
    <row r="982" spans="7:11" x14ac:dyDescent="0.2">
      <c r="G982" s="3"/>
      <c r="H982" s="3"/>
      <c r="I982" s="3"/>
      <c r="J982" s="3"/>
      <c r="K982" s="3"/>
    </row>
    <row r="983" spans="7:11" x14ac:dyDescent="0.2">
      <c r="G983" s="3"/>
      <c r="H983" s="3"/>
      <c r="I983" s="3"/>
      <c r="J983" s="3"/>
      <c r="K983" s="3"/>
    </row>
    <row r="984" spans="7:11" x14ac:dyDescent="0.2">
      <c r="G984" s="3"/>
      <c r="H984" s="3"/>
      <c r="I984" s="3"/>
      <c r="J984" s="3"/>
      <c r="K984" s="3"/>
    </row>
    <row r="985" spans="7:11" x14ac:dyDescent="0.2">
      <c r="G985" s="3"/>
      <c r="H985" s="3"/>
      <c r="I985" s="3"/>
      <c r="J985" s="3"/>
      <c r="K985" s="3"/>
    </row>
    <row r="986" spans="7:11" x14ac:dyDescent="0.2">
      <c r="G986" s="3"/>
      <c r="H986" s="3"/>
      <c r="I986" s="3"/>
      <c r="J986" s="3"/>
      <c r="K986" s="3"/>
    </row>
    <row r="987" spans="7:11" x14ac:dyDescent="0.2">
      <c r="G987" s="3"/>
      <c r="H987" s="3"/>
      <c r="I987" s="3"/>
      <c r="J987" s="3"/>
      <c r="K987" s="3"/>
    </row>
    <row r="988" spans="7:11" x14ac:dyDescent="0.2">
      <c r="G988" s="3"/>
      <c r="H988" s="3"/>
      <c r="I988" s="3"/>
      <c r="J988" s="3"/>
      <c r="K988" s="3"/>
    </row>
    <row r="989" spans="7:11" x14ac:dyDescent="0.2">
      <c r="G989" s="3"/>
      <c r="H989" s="3"/>
      <c r="I989" s="3"/>
      <c r="J989" s="3"/>
      <c r="K989" s="3"/>
    </row>
    <row r="990" spans="7:11" x14ac:dyDescent="0.2">
      <c r="G990" s="3"/>
      <c r="H990" s="3"/>
      <c r="I990" s="3"/>
      <c r="J990" s="3"/>
      <c r="K990" s="3"/>
    </row>
    <row r="991" spans="7:11" x14ac:dyDescent="0.2">
      <c r="G991" s="3"/>
      <c r="H991" s="3"/>
      <c r="I991" s="3"/>
      <c r="J991" s="3"/>
      <c r="K991" s="3"/>
    </row>
    <row r="992" spans="7:11" x14ac:dyDescent="0.2">
      <c r="G992" s="3"/>
      <c r="H992" s="3"/>
      <c r="I992" s="3"/>
      <c r="J992" s="3"/>
      <c r="K992" s="3"/>
    </row>
    <row r="993" spans="7:11" x14ac:dyDescent="0.2">
      <c r="G993" s="3"/>
      <c r="H993" s="3"/>
      <c r="I993" s="3"/>
      <c r="J993" s="3"/>
      <c r="K993" s="3"/>
    </row>
    <row r="994" spans="7:11" x14ac:dyDescent="0.2">
      <c r="G994" s="3"/>
      <c r="H994" s="3"/>
      <c r="I994" s="3"/>
      <c r="J994" s="3"/>
      <c r="K994" s="3"/>
    </row>
    <row r="995" spans="7:11" x14ac:dyDescent="0.2">
      <c r="G995" s="3"/>
      <c r="H995" s="3"/>
      <c r="I995" s="3"/>
      <c r="J995" s="3"/>
      <c r="K995" s="3"/>
    </row>
    <row r="996" spans="7:11" x14ac:dyDescent="0.2">
      <c r="G996" s="3"/>
      <c r="H996" s="3"/>
      <c r="I996" s="3"/>
      <c r="J996" s="3"/>
      <c r="K996" s="3"/>
    </row>
    <row r="997" spans="7:11" x14ac:dyDescent="0.2">
      <c r="G997" s="3"/>
      <c r="H997" s="3"/>
      <c r="I997" s="3"/>
      <c r="J997" s="3"/>
      <c r="K997" s="3"/>
    </row>
    <row r="998" spans="7:11" x14ac:dyDescent="0.2">
      <c r="G998" s="3"/>
      <c r="H998" s="3"/>
      <c r="I998" s="3"/>
      <c r="J998" s="3"/>
      <c r="K998" s="3"/>
    </row>
    <row r="999" spans="7:11" x14ac:dyDescent="0.2">
      <c r="G999" s="3"/>
      <c r="H999" s="3"/>
      <c r="I999" s="3"/>
      <c r="J999" s="3"/>
      <c r="K999" s="3"/>
    </row>
    <row r="1000" spans="7:11" x14ac:dyDescent="0.2">
      <c r="G1000" s="3"/>
      <c r="H1000" s="3"/>
      <c r="I1000" s="3"/>
      <c r="J1000" s="3"/>
      <c r="K1000" s="3"/>
    </row>
    <row r="1001" spans="7:11" x14ac:dyDescent="0.2">
      <c r="G1001" s="3"/>
      <c r="H1001" s="3"/>
      <c r="I1001" s="3"/>
      <c r="J1001" s="3"/>
      <c r="K1001" s="3"/>
    </row>
    <row r="1002" spans="7:11" x14ac:dyDescent="0.2">
      <c r="G1002" s="3"/>
      <c r="H1002" s="3"/>
      <c r="I1002" s="3"/>
      <c r="J1002" s="3"/>
      <c r="K1002" s="3"/>
    </row>
    <row r="1003" spans="7:11" x14ac:dyDescent="0.2">
      <c r="G1003" s="3"/>
      <c r="H1003" s="3"/>
      <c r="I1003" s="3"/>
      <c r="J1003" s="3"/>
      <c r="K1003" s="3"/>
    </row>
    <row r="1004" spans="7:11" x14ac:dyDescent="0.2">
      <c r="G1004" s="3"/>
      <c r="H1004" s="3"/>
      <c r="I1004" s="3"/>
      <c r="J1004" s="3"/>
      <c r="K1004" s="3"/>
    </row>
    <row r="1005" spans="7:11" x14ac:dyDescent="0.2">
      <c r="G1005" s="3"/>
      <c r="H1005" s="3"/>
      <c r="I1005" s="3"/>
      <c r="J1005" s="3"/>
      <c r="K1005" s="3"/>
    </row>
    <row r="1006" spans="7:11" x14ac:dyDescent="0.2">
      <c r="G1006" s="3"/>
      <c r="H1006" s="3"/>
      <c r="I1006" s="3"/>
      <c r="J1006" s="3"/>
      <c r="K1006" s="3"/>
    </row>
    <row r="1007" spans="7:11" x14ac:dyDescent="0.2">
      <c r="G1007" s="3"/>
      <c r="H1007" s="3"/>
      <c r="I1007" s="3"/>
      <c r="J1007" s="3"/>
      <c r="K1007" s="3"/>
    </row>
    <row r="1008" spans="7:11" x14ac:dyDescent="0.2">
      <c r="G1008" s="3"/>
      <c r="H1008" s="3"/>
      <c r="I1008" s="3"/>
      <c r="J1008" s="3"/>
      <c r="K1008" s="3"/>
    </row>
    <row r="1009" spans="7:11" x14ac:dyDescent="0.2">
      <c r="G1009" s="3"/>
      <c r="H1009" s="3"/>
      <c r="I1009" s="3"/>
      <c r="J1009" s="3"/>
      <c r="K1009" s="3"/>
    </row>
    <row r="1010" spans="7:11" x14ac:dyDescent="0.2">
      <c r="G1010" s="3"/>
      <c r="H1010" s="3"/>
      <c r="I1010" s="3"/>
      <c r="J1010" s="3"/>
      <c r="K1010" s="3"/>
    </row>
    <row r="1011" spans="7:11" x14ac:dyDescent="0.2">
      <c r="G1011" s="3"/>
      <c r="H1011" s="3"/>
      <c r="I1011" s="3"/>
      <c r="J1011" s="3"/>
      <c r="K1011" s="3"/>
    </row>
    <row r="1012" spans="7:11" x14ac:dyDescent="0.2">
      <c r="G1012" s="3"/>
      <c r="H1012" s="3"/>
      <c r="I1012" s="3"/>
      <c r="J1012" s="3"/>
      <c r="K1012" s="3"/>
    </row>
    <row r="1013" spans="7:11" x14ac:dyDescent="0.2">
      <c r="G1013" s="3"/>
      <c r="H1013" s="3"/>
      <c r="I1013" s="3"/>
      <c r="J1013" s="3"/>
      <c r="K1013" s="3"/>
    </row>
    <row r="1014" spans="7:11" x14ac:dyDescent="0.2">
      <c r="G1014" s="3"/>
      <c r="H1014" s="3"/>
      <c r="I1014" s="3"/>
      <c r="J1014" s="3"/>
      <c r="K1014" s="3"/>
    </row>
    <row r="1015" spans="7:11" x14ac:dyDescent="0.2">
      <c r="G1015" s="3"/>
      <c r="H1015" s="3"/>
      <c r="I1015" s="3"/>
      <c r="J1015" s="3"/>
      <c r="K1015" s="3"/>
    </row>
    <row r="1016" spans="7:11" x14ac:dyDescent="0.2">
      <c r="G1016" s="3"/>
      <c r="H1016" s="3"/>
      <c r="I1016" s="3"/>
      <c r="J1016" s="3"/>
      <c r="K1016" s="3"/>
    </row>
    <row r="1017" spans="7:11" x14ac:dyDescent="0.2">
      <c r="G1017" s="3"/>
      <c r="H1017" s="3"/>
      <c r="I1017" s="3"/>
      <c r="J1017" s="3"/>
      <c r="K1017" s="3"/>
    </row>
    <row r="1018" spans="7:11" x14ac:dyDescent="0.2">
      <c r="G1018" s="3"/>
      <c r="H1018" s="3"/>
      <c r="I1018" s="3"/>
      <c r="J1018" s="3"/>
      <c r="K1018" s="3"/>
    </row>
    <row r="1019" spans="7:11" x14ac:dyDescent="0.2">
      <c r="G1019" s="3"/>
      <c r="H1019" s="3"/>
      <c r="I1019" s="3"/>
      <c r="J1019" s="3"/>
      <c r="K1019" s="3"/>
    </row>
    <row r="1020" spans="7:11" x14ac:dyDescent="0.2">
      <c r="G1020" s="3"/>
      <c r="H1020" s="3"/>
      <c r="I1020" s="3"/>
      <c r="J1020" s="3"/>
      <c r="K1020" s="3"/>
    </row>
    <row r="1021" spans="7:11" x14ac:dyDescent="0.2">
      <c r="G1021" s="3"/>
      <c r="H1021" s="3"/>
      <c r="I1021" s="3"/>
      <c r="J1021" s="3"/>
      <c r="K1021" s="3"/>
    </row>
    <row r="1022" spans="7:11" x14ac:dyDescent="0.2">
      <c r="G1022" s="3"/>
      <c r="H1022" s="3"/>
      <c r="I1022" s="3"/>
      <c r="J1022" s="3"/>
      <c r="K1022" s="3"/>
    </row>
    <row r="1023" spans="7:11" x14ac:dyDescent="0.2">
      <c r="G1023" s="3"/>
      <c r="H1023" s="3"/>
      <c r="I1023" s="3"/>
      <c r="J1023" s="3"/>
      <c r="K1023" s="3"/>
    </row>
    <row r="1024" spans="7:11" x14ac:dyDescent="0.2">
      <c r="G1024" s="3"/>
      <c r="H1024" s="3"/>
      <c r="I1024" s="3"/>
      <c r="J1024" s="3"/>
      <c r="K1024" s="3"/>
    </row>
    <row r="1025" spans="7:11" x14ac:dyDescent="0.2">
      <c r="G1025" s="3"/>
      <c r="H1025" s="3"/>
      <c r="I1025" s="3"/>
      <c r="J1025" s="3"/>
      <c r="K1025" s="3"/>
    </row>
    <row r="1026" spans="7:11" x14ac:dyDescent="0.2">
      <c r="G1026" s="3"/>
      <c r="H1026" s="3"/>
      <c r="I1026" s="3"/>
      <c r="J1026" s="3"/>
      <c r="K1026" s="3"/>
    </row>
    <row r="1027" spans="7:11" x14ac:dyDescent="0.2">
      <c r="G1027" s="3"/>
      <c r="H1027" s="3"/>
      <c r="I1027" s="3"/>
      <c r="J1027" s="3"/>
      <c r="K1027" s="3"/>
    </row>
    <row r="1028" spans="7:11" x14ac:dyDescent="0.2">
      <c r="G1028" s="3"/>
      <c r="H1028" s="3"/>
      <c r="I1028" s="3"/>
      <c r="J1028" s="3"/>
      <c r="K1028" s="3"/>
    </row>
    <row r="1029" spans="7:11" x14ac:dyDescent="0.2">
      <c r="G1029" s="3"/>
      <c r="H1029" s="3"/>
      <c r="I1029" s="3"/>
      <c r="J1029" s="3"/>
      <c r="K1029" s="3"/>
    </row>
    <row r="1030" spans="7:11" x14ac:dyDescent="0.2">
      <c r="G1030" s="3"/>
      <c r="H1030" s="3"/>
      <c r="I1030" s="3"/>
      <c r="J1030" s="3"/>
      <c r="K1030" s="3"/>
    </row>
    <row r="1031" spans="7:11" x14ac:dyDescent="0.2">
      <c r="G1031" s="3"/>
      <c r="H1031" s="3"/>
      <c r="I1031" s="3"/>
      <c r="J1031" s="3"/>
      <c r="K1031" s="3"/>
    </row>
    <row r="1032" spans="7:11" x14ac:dyDescent="0.2">
      <c r="G1032" s="3"/>
      <c r="H1032" s="3"/>
      <c r="I1032" s="3"/>
      <c r="J1032" s="3"/>
      <c r="K1032" s="3"/>
    </row>
    <row r="1033" spans="7:11" x14ac:dyDescent="0.2">
      <c r="G1033" s="3"/>
      <c r="H1033" s="3"/>
      <c r="I1033" s="3"/>
      <c r="J1033" s="3"/>
      <c r="K1033" s="3"/>
    </row>
    <row r="1034" spans="7:11" x14ac:dyDescent="0.2">
      <c r="G1034" s="3"/>
      <c r="H1034" s="3"/>
      <c r="I1034" s="3"/>
      <c r="J1034" s="3"/>
      <c r="K1034" s="3"/>
    </row>
    <row r="1035" spans="7:11" x14ac:dyDescent="0.2">
      <c r="G1035" s="3"/>
      <c r="H1035" s="3"/>
      <c r="I1035" s="3"/>
      <c r="J1035" s="3"/>
      <c r="K1035" s="3"/>
    </row>
    <row r="1036" spans="7:11" x14ac:dyDescent="0.2">
      <c r="G1036" s="3"/>
      <c r="H1036" s="3"/>
      <c r="I1036" s="3"/>
      <c r="J1036" s="3"/>
      <c r="K1036" s="3"/>
    </row>
    <row r="1037" spans="7:11" x14ac:dyDescent="0.2">
      <c r="G1037" s="3"/>
      <c r="H1037" s="3"/>
      <c r="I1037" s="3"/>
      <c r="J1037" s="3"/>
      <c r="K1037" s="3"/>
    </row>
    <row r="1038" spans="7:11" x14ac:dyDescent="0.2">
      <c r="G1038" s="3"/>
      <c r="H1038" s="3"/>
      <c r="I1038" s="3"/>
      <c r="J1038" s="3"/>
      <c r="K1038" s="3"/>
    </row>
    <row r="1039" spans="7:11" x14ac:dyDescent="0.2">
      <c r="G1039" s="3"/>
      <c r="H1039" s="3"/>
      <c r="I1039" s="3"/>
      <c r="J1039" s="3"/>
      <c r="K1039" s="3"/>
    </row>
    <row r="1040" spans="7:11" x14ac:dyDescent="0.2">
      <c r="G1040" s="3"/>
      <c r="H1040" s="3"/>
      <c r="I1040" s="3"/>
      <c r="J1040" s="3"/>
      <c r="K1040" s="3"/>
    </row>
    <row r="1041" spans="7:11" x14ac:dyDescent="0.2">
      <c r="G1041" s="3"/>
      <c r="H1041" s="3"/>
      <c r="I1041" s="3"/>
      <c r="J1041" s="3"/>
      <c r="K1041" s="3"/>
    </row>
    <row r="1042" spans="7:11" x14ac:dyDescent="0.2">
      <c r="G1042" s="3"/>
      <c r="H1042" s="3"/>
      <c r="I1042" s="3"/>
    </row>
  </sheetData>
  <sheetProtection algorithmName="SHA-512" hashValue="hURsp4AvkO+i+RyRTP6UmdsLyTbQivooO9h2x7IX5c58yr3KY0DW/TUmKRp3bXgL7erbjI3rDd7laQBpqb/12w==" saltValue="GT5OZ+XKL/htm/nSiuaRfg==" spinCount="100000" sheet="1" objects="1" scenarios="1"/>
  <mergeCells count="2">
    <mergeCell ref="J2:L2"/>
    <mergeCell ref="M2:O2"/>
  </mergeCells>
  <dataValidations count="1">
    <dataValidation type="list" allowBlank="1" showInputMessage="1" showErrorMessage="1" sqref="B3:B110" xr:uid="{AB249AC4-DE34-4ADE-B5C6-88E677CAD451}">
      <formula1>$Q$2:$R$2</formula1>
    </dataValidation>
  </dataValidations>
  <pageMargins left="0.7" right="0.7" top="0.75" bottom="0.75" header="0.3" footer="0.3"/>
  <pageSetup orientation="portrait" r:id="rId1"/>
  <tableParts count="3">
    <tablePart r:id="rId2"/>
    <tablePart r:id="rId3"/>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r:uid="{B570CB63-F5FF-4A43-8420-501609473245}">
          <x14:formula1>
            <xm:f>'PTC,i LUT'!$A$3:$A$23</xm:f>
          </x14:formula1>
          <xm:sqref>C3:C110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7955E-A7D6-4950-810F-8B2D8A148E9C}">
  <sheetPr>
    <tabColor theme="0" tint="-0.249977111117893"/>
  </sheetPr>
  <dimension ref="A1:B23"/>
  <sheetViews>
    <sheetView zoomScaleNormal="100" workbookViewId="0">
      <selection sqref="A1:XFD1048576"/>
    </sheetView>
  </sheetViews>
  <sheetFormatPr defaultRowHeight="12.75" x14ac:dyDescent="0.2"/>
  <cols>
    <col min="1" max="1" width="24" style="17" customWidth="1"/>
    <col min="2" max="2" width="33.7109375" style="17" customWidth="1"/>
    <col min="3" max="3" width="10.5703125" style="17" customWidth="1"/>
    <col min="4" max="16384" width="9.140625" style="17"/>
  </cols>
  <sheetData>
    <row r="1" spans="1:2" x14ac:dyDescent="0.2">
      <c r="A1" s="134" t="s">
        <v>19</v>
      </c>
    </row>
    <row r="2" spans="1:2" x14ac:dyDescent="0.2">
      <c r="A2" s="134" t="s">
        <v>10</v>
      </c>
      <c r="B2" s="134" t="s">
        <v>20</v>
      </c>
    </row>
    <row r="3" spans="1:2" x14ac:dyDescent="0.2">
      <c r="A3" s="17" t="s">
        <v>21</v>
      </c>
      <c r="B3" s="135">
        <v>0.43</v>
      </c>
    </row>
    <row r="4" spans="1:2" x14ac:dyDescent="0.2">
      <c r="A4" s="17" t="s">
        <v>22</v>
      </c>
      <c r="B4" s="135">
        <v>0.87</v>
      </c>
    </row>
    <row r="5" spans="1:2" x14ac:dyDescent="0.2">
      <c r="A5" s="17" t="s">
        <v>23</v>
      </c>
      <c r="B5" s="135">
        <v>0.45</v>
      </c>
    </row>
    <row r="6" spans="1:2" x14ac:dyDescent="0.2">
      <c r="A6" s="17" t="s">
        <v>15</v>
      </c>
      <c r="B6" s="135">
        <v>0.34</v>
      </c>
    </row>
    <row r="7" spans="1:2" x14ac:dyDescent="0.2">
      <c r="A7" s="17" t="s">
        <v>24</v>
      </c>
      <c r="B7" s="135">
        <v>0.61</v>
      </c>
    </row>
    <row r="8" spans="1:2" x14ac:dyDescent="0.2">
      <c r="A8" s="17" t="s">
        <v>25</v>
      </c>
      <c r="B8" s="135">
        <v>0.44</v>
      </c>
    </row>
    <row r="9" spans="1:2" x14ac:dyDescent="0.2">
      <c r="A9" s="17" t="s">
        <v>26</v>
      </c>
      <c r="B9" s="135">
        <v>0.78</v>
      </c>
    </row>
    <row r="10" spans="1:2" x14ac:dyDescent="0.2">
      <c r="A10" s="17" t="s">
        <v>27</v>
      </c>
      <c r="B10" s="135">
        <v>0.52</v>
      </c>
    </row>
    <row r="11" spans="1:2" x14ac:dyDescent="0.2">
      <c r="A11" s="17" t="s">
        <v>18</v>
      </c>
      <c r="B11" s="135">
        <v>0.5</v>
      </c>
    </row>
    <row r="12" spans="1:2" x14ac:dyDescent="0.2">
      <c r="A12" s="17" t="s">
        <v>28</v>
      </c>
      <c r="B12" s="135">
        <v>0.62</v>
      </c>
    </row>
    <row r="13" spans="1:2" x14ac:dyDescent="0.2">
      <c r="A13" s="17" t="s">
        <v>29</v>
      </c>
      <c r="B13" s="135">
        <v>0.5</v>
      </c>
    </row>
    <row r="14" spans="1:2" x14ac:dyDescent="0.2">
      <c r="A14" s="17" t="s">
        <v>30</v>
      </c>
      <c r="B14" s="135">
        <v>0.09</v>
      </c>
    </row>
    <row r="15" spans="1:2" x14ac:dyDescent="0.2">
      <c r="A15" s="17" t="s">
        <v>31</v>
      </c>
      <c r="B15" s="135">
        <v>0.79</v>
      </c>
    </row>
    <row r="16" spans="1:2" x14ac:dyDescent="0.2">
      <c r="A16" s="17" t="s">
        <v>32</v>
      </c>
      <c r="B16" s="135">
        <v>0.86</v>
      </c>
    </row>
    <row r="17" spans="1:2" x14ac:dyDescent="0.2">
      <c r="A17" s="17" t="s">
        <v>33</v>
      </c>
      <c r="B17" s="135">
        <v>0.66</v>
      </c>
    </row>
    <row r="18" spans="1:2" x14ac:dyDescent="0.2">
      <c r="A18" s="17" t="s">
        <v>34</v>
      </c>
      <c r="B18" s="135">
        <v>0.82</v>
      </c>
    </row>
    <row r="19" spans="1:2" x14ac:dyDescent="0.2">
      <c r="A19" s="17" t="s">
        <v>35</v>
      </c>
      <c r="B19" s="135">
        <v>0.77</v>
      </c>
    </row>
    <row r="20" spans="1:2" x14ac:dyDescent="0.2">
      <c r="A20" s="17" t="s">
        <v>36</v>
      </c>
      <c r="B20" s="135">
        <v>0.94</v>
      </c>
    </row>
    <row r="21" spans="1:2" x14ac:dyDescent="0.2">
      <c r="A21" s="17" t="s">
        <v>37</v>
      </c>
      <c r="B21" s="135">
        <v>0.21</v>
      </c>
    </row>
    <row r="22" spans="1:2" x14ac:dyDescent="0.2">
      <c r="A22" s="17" t="s">
        <v>38</v>
      </c>
      <c r="B22" s="135">
        <v>0.05</v>
      </c>
    </row>
    <row r="23" spans="1:2" x14ac:dyDescent="0.2">
      <c r="A23" s="17" t="s">
        <v>39</v>
      </c>
      <c r="B23" s="135">
        <v>0.18</v>
      </c>
    </row>
  </sheetData>
  <sheetProtection algorithmName="SHA-512" hashValue="4UK61xUBzeQAiLQUfDP8gzabr3evnkA1kzZNqsMbFy94jc1FFBiTUURbvg6TtCU6ZZgU5iMioGdtWfofghSNNw==" saltValue="FhrTDHHo0lpBIpJX4xj7kw==" spinCount="100000" sheet="1" objects="1" scenarios="1"/>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43695-B0A1-4753-96D4-71E7D3EAE120}">
  <sheetPr>
    <tabColor theme="0" tint="-0.249977111117893"/>
  </sheetPr>
  <dimension ref="A1:E9"/>
  <sheetViews>
    <sheetView zoomScaleNormal="100" workbookViewId="0">
      <selection activeCell="B14" sqref="B14"/>
    </sheetView>
  </sheetViews>
  <sheetFormatPr defaultRowHeight="12.75" x14ac:dyDescent="0.2"/>
  <cols>
    <col min="1" max="1" width="24.5703125" style="17" customWidth="1"/>
    <col min="2" max="2" width="33.7109375" style="17" customWidth="1"/>
    <col min="3" max="3" width="14.7109375" style="17" customWidth="1"/>
    <col min="4" max="4" width="9.5703125" style="17" customWidth="1"/>
    <col min="5" max="5" width="11.28515625" style="17" customWidth="1"/>
    <col min="6" max="6" width="13.7109375" style="17" customWidth="1"/>
    <col min="7" max="7" width="15" style="17" customWidth="1"/>
    <col min="8" max="8" width="10.28515625" style="17" customWidth="1"/>
    <col min="9" max="16384" width="9.140625" style="17"/>
  </cols>
  <sheetData>
    <row r="1" spans="1:5" x14ac:dyDescent="0.2">
      <c r="A1" s="134" t="s">
        <v>40</v>
      </c>
    </row>
    <row r="2" spans="1:5" ht="14.25" x14ac:dyDescent="0.25">
      <c r="A2" s="134" t="s">
        <v>41</v>
      </c>
      <c r="B2" s="134" t="s">
        <v>42</v>
      </c>
      <c r="C2" s="134" t="s">
        <v>198</v>
      </c>
      <c r="E2" s="134" t="s">
        <v>126</v>
      </c>
    </row>
    <row r="3" spans="1:5" x14ac:dyDescent="0.2">
      <c r="A3" s="136" t="s">
        <v>122</v>
      </c>
      <c r="B3" s="134"/>
      <c r="E3" s="17" t="s">
        <v>127</v>
      </c>
    </row>
    <row r="4" spans="1:5" x14ac:dyDescent="0.2">
      <c r="A4" s="17" t="s">
        <v>43</v>
      </c>
      <c r="B4" s="17">
        <v>13.4</v>
      </c>
      <c r="C4" s="17">
        <f>((Table6[[#This Row],[Live &amp; Dead Biomass (Mg CO2e/acre)]]*40)+(36.3*20))/40</f>
        <v>31.55</v>
      </c>
    </row>
    <row r="5" spans="1:5" x14ac:dyDescent="0.2">
      <c r="A5" s="17" t="s">
        <v>44</v>
      </c>
      <c r="B5" s="17">
        <v>0.4</v>
      </c>
      <c r="C5" s="17">
        <f>((Table6[[#This Row],[Live &amp; Dead Biomass (Mg CO2e/acre)]]*40)+(36.3*20))/40</f>
        <v>18.55</v>
      </c>
    </row>
    <row r="6" spans="1:5" x14ac:dyDescent="0.2">
      <c r="A6" s="17" t="s">
        <v>45</v>
      </c>
      <c r="B6" s="17">
        <v>30.1</v>
      </c>
      <c r="C6" s="17">
        <f>((Table6[[#This Row],[Live &amp; Dead Biomass (Mg CO2e/acre)]]*40)+(36.3*20))/40</f>
        <v>48.25</v>
      </c>
    </row>
    <row r="7" spans="1:5" x14ac:dyDescent="0.2">
      <c r="A7" s="17" t="s">
        <v>46</v>
      </c>
      <c r="B7" s="17">
        <v>13.3</v>
      </c>
      <c r="C7" s="17">
        <f>((Table6[[#This Row],[Live &amp; Dead Biomass (Mg CO2e/acre)]]*40)+(36.3*20))/40</f>
        <v>31.45</v>
      </c>
    </row>
    <row r="8" spans="1:5" x14ac:dyDescent="0.2">
      <c r="A8" s="17" t="s">
        <v>47</v>
      </c>
      <c r="B8" s="17">
        <v>4</v>
      </c>
      <c r="C8" s="17">
        <f>((Table6[[#This Row],[Live &amp; Dead Biomass (Mg CO2e/acre)]]*40)+(36.3*20))/40</f>
        <v>22.15</v>
      </c>
    </row>
    <row r="9" spans="1:5" x14ac:dyDescent="0.2">
      <c r="A9" s="137" t="s">
        <v>99</v>
      </c>
    </row>
  </sheetData>
  <sheetProtection algorithmName="SHA-512" hashValue="TaP7GThA1uriPGawK1K3HGUSSYfZArUpiGtbSS0w/pJ9Y8VRUbhXxgyO2W4G7412dvz+cq5lk3s7cVyy20rAsw==" saltValue="zpAvFbcDXMmjr56NBQW+UQ==" spinCount="100000" sheet="1" objects="1" scenarios="1"/>
  <pageMargins left="0.7" right="0.7" top="0.75" bottom="0.75" header="0.3" footer="0.3"/>
  <drawing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1A29D138E81034AB3435EFB41AC1B6A" ma:contentTypeVersion="21" ma:contentTypeDescription="Create a new document." ma:contentTypeScope="" ma:versionID="e21b7f151537d34f4c841c1d78622cc8">
  <xsd:schema xmlns:xsd="http://www.w3.org/2001/XMLSchema" xmlns:xs="http://www.w3.org/2001/XMLSchema" xmlns:p="http://schemas.microsoft.com/office/2006/metadata/properties" xmlns:ns1="http://schemas.microsoft.com/sharepoint/v3" xmlns:ns2="04007bd9-c0d9-4f27-a4ad-edebe3770499" xmlns:ns3="9ac66888-105e-4e54-b39a-e32c984792c9" xmlns:ns4="http://schemas.microsoft.com/sharepoint/v4" targetNamespace="http://schemas.microsoft.com/office/2006/metadata/properties" ma:root="true" ma:fieldsID="fc1be25fa97894750e25c8c4e0dc0dfb" ns1:_="" ns2:_="" ns3:_="" ns4:_="">
    <xsd:import namespace="http://schemas.microsoft.com/sharepoint/v3"/>
    <xsd:import namespace="04007bd9-c0d9-4f27-a4ad-edebe3770499"/>
    <xsd:import namespace="9ac66888-105e-4e54-b39a-e32c984792c9"/>
    <xsd:import namespace="http://schemas.microsoft.com/sharepoint/v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1:_ip_UnifiedCompliancePolicyProperties" minOccurs="0"/>
                <xsd:element ref="ns1:_ip_UnifiedCompliancePolicyUIAction" minOccurs="0"/>
                <xsd:element ref="ns3:MediaServiceOCR" minOccurs="0"/>
                <xsd:element ref="ns4:IconOverlay" minOccurs="0"/>
                <xsd:element ref="ns3:MediaServiceEventHashCode" minOccurs="0"/>
                <xsd:element ref="ns3:MediaServiceGenerationTime"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4007bd9-c0d9-4f27-a4ad-edebe377049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TaxCatchAll" ma:index="26" nillable="true" ma:displayName="Taxonomy Catch All Column" ma:hidden="true" ma:list="{ed2a84d8-057f-40d4-980b-4ffb05458a53}" ma:internalName="TaxCatchAll" ma:showField="CatchAllData" ma:web="04007bd9-c0d9-4f27-a4ad-edebe377049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ac66888-105e-4e54-b39a-e32c984792c9"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b60be8d9-dffb-4556-ab96-06e42ee90ae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9ac66888-105e-4e54-b39a-e32c984792c9">
      <Terms xmlns="http://schemas.microsoft.com/office/infopath/2007/PartnerControls"/>
    </lcf76f155ced4ddcb4097134ff3c332f>
    <IconOverlay xmlns="http://schemas.microsoft.com/sharepoint/v4" xsi:nil="true"/>
    <_ip_UnifiedCompliancePolicyProperties xmlns="http://schemas.microsoft.com/sharepoint/v3" xsi:nil="true"/>
    <TaxCatchAll xmlns="04007bd9-c0d9-4f27-a4ad-edebe377049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8E22B06-0A4E-47A2-B54C-17A7A423AE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4007bd9-c0d9-4f27-a4ad-edebe3770499"/>
    <ds:schemaRef ds:uri="9ac66888-105e-4e54-b39a-e32c984792c9"/>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E04C9CF-B25D-4755-A0CA-4CB853E1945B}">
  <ds:schemaRefs>
    <ds:schemaRef ds:uri="http://schemas.microsoft.com/sharepoint/v4"/>
    <ds:schemaRef ds:uri="http://purl.org/dc/dcmitype/"/>
    <ds:schemaRef ds:uri="http://purl.org/dc/elements/1.1/"/>
    <ds:schemaRef ds:uri="9ac66888-105e-4e54-b39a-e32c984792c9"/>
    <ds:schemaRef ds:uri="http://schemas.microsoft.com/office/2006/documentManagement/types"/>
    <ds:schemaRef ds:uri="http://schemas.microsoft.com/sharepoint/v3"/>
    <ds:schemaRef ds:uri="http://purl.org/dc/terms/"/>
    <ds:schemaRef ds:uri="http://schemas.openxmlformats.org/package/2006/metadata/core-properties"/>
    <ds:schemaRef ds:uri="04007bd9-c0d9-4f27-a4ad-edebe3770499"/>
    <ds:schemaRef ds:uri="http://schemas.microsoft.com/office/2006/metadata/properti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2DF9C80E-BA61-4FF0-9AB2-4AD4008F1C4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Introduction</vt:lpstr>
      <vt:lpstr>Inputs and Results</vt:lpstr>
      <vt:lpstr>PDR,i</vt:lpstr>
      <vt:lpstr>PTC,i LUT</vt:lpstr>
      <vt:lpstr>CTC,i LUT</vt:lpstr>
      <vt:lpstr>Version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Jordan Mao</dc:creator>
  <cp:lastModifiedBy>Jon Remucal</cp:lastModifiedBy>
  <dcterms:created xsi:type="dcterms:W3CDTF">2023-10-13T00:18:55Z</dcterms:created>
  <dcterms:modified xsi:type="dcterms:W3CDTF">2024-03-08T19:05:08Z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0x01010001A29D138E81034AB3435EFB41AC1B6A</vt:lpwstr>
  </property>
  <property fmtid="{D5CDD505-2E9C-101B-9397-08002B2CF9AE}" pid="3" name="MediaServiceImageTags">
    <vt:lpwstr/>
  </property>
</Properties>
</file>